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720df95\共有フォルダ\・阿部ファイル\10経理資料\月次資料\キャッシュフロー\"/>
    </mc:Choice>
  </mc:AlternateContent>
  <xr:revisionPtr revIDLastSave="0" documentId="13_ncr:1_{D3150392-9563-4200-BCF2-2ECCF939173E}" xr6:coauthVersionLast="47" xr6:coauthVersionMax="47" xr10:uidLastSave="{00000000-0000-0000-0000-000000000000}"/>
  <bookViews>
    <workbookView xWindow="-120" yWindow="-120" windowWidth="29040" windowHeight="15840" xr2:uid="{75204791-3740-404F-B6DE-3BB23872D505}"/>
  </bookViews>
  <sheets>
    <sheet name="事業所全体 R7.9~ (5人)" sheetId="9" r:id="rId1"/>
    <sheet name="事業所全体 R6.9~ (6人)" sheetId="8" r:id="rId2"/>
    <sheet name="事業所全体 R6.9~" sheetId="7" r:id="rId3"/>
    <sheet name="損益分岐 R6.9~" sheetId="5" r:id="rId4"/>
    <sheet name="Sheet1" sheetId="1" r:id="rId5"/>
    <sheet name="事業所全体" sheetId="4" r:id="rId6"/>
    <sheet name="Sheet1 (2)" sheetId="2" r:id="rId7"/>
    <sheet name="Sheet1 (3)" sheetId="3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8" i="9" l="1"/>
  <c r="N158" i="9"/>
  <c r="P147" i="9"/>
  <c r="Q147" i="9"/>
  <c r="R147" i="9"/>
  <c r="R155" i="9" s="1"/>
  <c r="R158" i="9" s="1"/>
  <c r="S147" i="9"/>
  <c r="T147" i="9"/>
  <c r="T155" i="9" s="1"/>
  <c r="T158" i="9" s="1"/>
  <c r="Q140" i="9"/>
  <c r="R140" i="9"/>
  <c r="S140" i="9"/>
  <c r="T140" i="9"/>
  <c r="P140" i="9"/>
  <c r="P126" i="9"/>
  <c r="Q126" i="9"/>
  <c r="R126" i="9"/>
  <c r="S126" i="9"/>
  <c r="T126" i="9"/>
  <c r="P132" i="9"/>
  <c r="Q132" i="9"/>
  <c r="R132" i="9"/>
  <c r="S132" i="9"/>
  <c r="T132" i="9"/>
  <c r="S97" i="9"/>
  <c r="T97" i="9"/>
  <c r="R80" i="9"/>
  <c r="S80" i="9"/>
  <c r="S155" i="9" s="1"/>
  <c r="S158" i="9" s="1"/>
  <c r="T80" i="9"/>
  <c r="R32" i="9" l="1"/>
  <c r="R37" i="9" s="1"/>
  <c r="S32" i="9"/>
  <c r="S37" i="9" s="1"/>
  <c r="T32" i="9"/>
  <c r="T37" i="9" s="1"/>
  <c r="R6" i="9"/>
  <c r="S6" i="9"/>
  <c r="T6" i="9"/>
  <c r="O155" i="9"/>
  <c r="O147" i="9"/>
  <c r="N147" i="9"/>
  <c r="M147" i="9"/>
  <c r="L147" i="9"/>
  <c r="K147" i="9"/>
  <c r="J147" i="9"/>
  <c r="I147" i="9"/>
  <c r="H147" i="9"/>
  <c r="G147" i="9"/>
  <c r="F147" i="9"/>
  <c r="E147" i="9"/>
  <c r="D147" i="9"/>
  <c r="C147" i="9"/>
  <c r="B147" i="9"/>
  <c r="O140" i="9"/>
  <c r="N140" i="9"/>
  <c r="M140" i="9"/>
  <c r="L140" i="9"/>
  <c r="K140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B132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B126" i="9"/>
  <c r="R97" i="9"/>
  <c r="Q97" i="9"/>
  <c r="P97" i="9"/>
  <c r="O97" i="9"/>
  <c r="N97" i="9"/>
  <c r="M97" i="9"/>
  <c r="L97" i="9"/>
  <c r="K97" i="9"/>
  <c r="J97" i="9"/>
  <c r="I97" i="9"/>
  <c r="I155" i="9" s="1"/>
  <c r="H97" i="9"/>
  <c r="G97" i="9"/>
  <c r="F97" i="9"/>
  <c r="E97" i="9"/>
  <c r="D97" i="9"/>
  <c r="C97" i="9"/>
  <c r="C155" i="9" s="1"/>
  <c r="B97" i="9"/>
  <c r="Q80" i="9"/>
  <c r="Q155" i="9" s="1"/>
  <c r="Q158" i="9" s="1"/>
  <c r="P80" i="9"/>
  <c r="P155" i="9" s="1"/>
  <c r="P158" i="9" s="1"/>
  <c r="O80" i="9"/>
  <c r="N80" i="9"/>
  <c r="N155" i="9" s="1"/>
  <c r="M80" i="9"/>
  <c r="M155" i="9" s="1"/>
  <c r="L80" i="9"/>
  <c r="L155" i="9" s="1"/>
  <c r="K80" i="9"/>
  <c r="K155" i="9" s="1"/>
  <c r="J80" i="9"/>
  <c r="J155" i="9" s="1"/>
  <c r="I80" i="9"/>
  <c r="H80" i="9"/>
  <c r="H155" i="9" s="1"/>
  <c r="G80" i="9"/>
  <c r="G155" i="9" s="1"/>
  <c r="F80" i="9"/>
  <c r="F155" i="9" s="1"/>
  <c r="E80" i="9"/>
  <c r="E155" i="9" s="1"/>
  <c r="D80" i="9"/>
  <c r="D155" i="9" s="1"/>
  <c r="C80" i="9"/>
  <c r="B80" i="9"/>
  <c r="B59" i="9"/>
  <c r="B155" i="9" s="1"/>
  <c r="J37" i="9"/>
  <c r="D37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Q6" i="9"/>
  <c r="Q37" i="9" s="1"/>
  <c r="P6" i="9"/>
  <c r="P37" i="9" s="1"/>
  <c r="O6" i="9"/>
  <c r="O37" i="9" s="1"/>
  <c r="N6" i="9"/>
  <c r="N37" i="9" s="1"/>
  <c r="M6" i="9"/>
  <c r="M37" i="9" s="1"/>
  <c r="L6" i="9"/>
  <c r="L37" i="9" s="1"/>
  <c r="K6" i="9"/>
  <c r="K37" i="9" s="1"/>
  <c r="J6" i="9"/>
  <c r="I6" i="9"/>
  <c r="I37" i="9" s="1"/>
  <c r="H6" i="9"/>
  <c r="H37" i="9" s="1"/>
  <c r="G6" i="9"/>
  <c r="G37" i="9" s="1"/>
  <c r="F6" i="9"/>
  <c r="F37" i="9" s="1"/>
  <c r="E6" i="9"/>
  <c r="E37" i="9" s="1"/>
  <c r="D6" i="9"/>
  <c r="C6" i="9"/>
  <c r="C37" i="9" s="1"/>
  <c r="B6" i="9"/>
  <c r="B37" i="9" s="1"/>
  <c r="O147" i="8"/>
  <c r="N147" i="8"/>
  <c r="M147" i="8"/>
  <c r="L147" i="8"/>
  <c r="K147" i="8"/>
  <c r="J147" i="8"/>
  <c r="I147" i="8"/>
  <c r="H147" i="8"/>
  <c r="G147" i="8"/>
  <c r="F147" i="8"/>
  <c r="E147" i="8"/>
  <c r="D147" i="8"/>
  <c r="C147" i="8"/>
  <c r="B147" i="8"/>
  <c r="O140" i="8"/>
  <c r="N140" i="8"/>
  <c r="M140" i="8"/>
  <c r="L140" i="8"/>
  <c r="K140" i="8"/>
  <c r="O132" i="8"/>
  <c r="N132" i="8"/>
  <c r="M132" i="8"/>
  <c r="L132" i="8"/>
  <c r="K132" i="8"/>
  <c r="J132" i="8"/>
  <c r="I132" i="8"/>
  <c r="H132" i="8"/>
  <c r="G132" i="8"/>
  <c r="F132" i="8"/>
  <c r="E132" i="8"/>
  <c r="D132" i="8"/>
  <c r="C132" i="8"/>
  <c r="B132" i="8"/>
  <c r="O126" i="8"/>
  <c r="N126" i="8"/>
  <c r="M126" i="8"/>
  <c r="L126" i="8"/>
  <c r="K126" i="8"/>
  <c r="J126" i="8"/>
  <c r="I126" i="8"/>
  <c r="H126" i="8"/>
  <c r="G126" i="8"/>
  <c r="F126" i="8"/>
  <c r="E126" i="8"/>
  <c r="D126" i="8"/>
  <c r="C126" i="8"/>
  <c r="B126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B97" i="8"/>
  <c r="Q80" i="8"/>
  <c r="P80" i="8"/>
  <c r="P155" i="8" s="1"/>
  <c r="O80" i="8"/>
  <c r="N80" i="8"/>
  <c r="M80" i="8"/>
  <c r="L80" i="8"/>
  <c r="L155" i="8" s="1"/>
  <c r="K80" i="8"/>
  <c r="K155" i="8" s="1"/>
  <c r="J80" i="8"/>
  <c r="J155" i="8" s="1"/>
  <c r="I80" i="8"/>
  <c r="I155" i="8" s="1"/>
  <c r="H80" i="8"/>
  <c r="H155" i="8" s="1"/>
  <c r="G80" i="8"/>
  <c r="G155" i="8" s="1"/>
  <c r="F80" i="8"/>
  <c r="F155" i="8" s="1"/>
  <c r="E80" i="8"/>
  <c r="E155" i="8" s="1"/>
  <c r="D80" i="8"/>
  <c r="D155" i="8" s="1"/>
  <c r="C80" i="8"/>
  <c r="C155" i="8" s="1"/>
  <c r="B80" i="8"/>
  <c r="B59" i="8"/>
  <c r="B155" i="8" s="1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Q6" i="8"/>
  <c r="Q37" i="8" s="1"/>
  <c r="P6" i="8"/>
  <c r="P37" i="8" s="1"/>
  <c r="O6" i="8"/>
  <c r="O37" i="8" s="1"/>
  <c r="N6" i="8"/>
  <c r="N37" i="8" s="1"/>
  <c r="M6" i="8"/>
  <c r="M37" i="8" s="1"/>
  <c r="L6" i="8"/>
  <c r="L37" i="8" s="1"/>
  <c r="K6" i="8"/>
  <c r="K37" i="8" s="1"/>
  <c r="J6" i="8"/>
  <c r="J37" i="8" s="1"/>
  <c r="I6" i="8"/>
  <c r="I37" i="8" s="1"/>
  <c r="H6" i="8"/>
  <c r="H37" i="8" s="1"/>
  <c r="G6" i="8"/>
  <c r="G37" i="8" s="1"/>
  <c r="F6" i="8"/>
  <c r="F37" i="8" s="1"/>
  <c r="E6" i="8"/>
  <c r="E37" i="8" s="1"/>
  <c r="D6" i="8"/>
  <c r="D37" i="8" s="1"/>
  <c r="C6" i="8"/>
  <c r="C37" i="8" s="1"/>
  <c r="B6" i="8"/>
  <c r="B37" i="8" s="1"/>
  <c r="L140" i="7"/>
  <c r="M140" i="7"/>
  <c r="N140" i="7"/>
  <c r="O140" i="7"/>
  <c r="K140" i="7"/>
  <c r="N147" i="7"/>
  <c r="O147" i="7"/>
  <c r="F132" i="7"/>
  <c r="G132" i="7"/>
  <c r="H132" i="7"/>
  <c r="I132" i="7"/>
  <c r="J132" i="7"/>
  <c r="K132" i="7"/>
  <c r="L132" i="7"/>
  <c r="M132" i="7"/>
  <c r="N132" i="7"/>
  <c r="O132" i="7"/>
  <c r="C147" i="7"/>
  <c r="D147" i="7"/>
  <c r="E147" i="7"/>
  <c r="F147" i="7"/>
  <c r="G147" i="7"/>
  <c r="H147" i="7"/>
  <c r="I147" i="7"/>
  <c r="J147" i="7"/>
  <c r="K147" i="7"/>
  <c r="L147" i="7"/>
  <c r="M147" i="7"/>
  <c r="B147" i="7"/>
  <c r="N155" i="8" l="1"/>
  <c r="M155" i="8"/>
  <c r="O155" i="8"/>
  <c r="E132" i="7"/>
  <c r="M126" i="7"/>
  <c r="N126" i="7"/>
  <c r="O126" i="7"/>
  <c r="H126" i="7"/>
  <c r="I126" i="7"/>
  <c r="J126" i="7"/>
  <c r="K126" i="7"/>
  <c r="L126" i="7"/>
  <c r="L97" i="7" l="1"/>
  <c r="M97" i="7"/>
  <c r="N97" i="7"/>
  <c r="N155" i="7" s="1"/>
  <c r="O97" i="7"/>
  <c r="O155" i="7" s="1"/>
  <c r="P97" i="7"/>
  <c r="P155" i="7" s="1"/>
  <c r="Q97" i="7"/>
  <c r="R97" i="7"/>
  <c r="J97" i="7"/>
  <c r="K97" i="7"/>
  <c r="E97" i="7"/>
  <c r="F97" i="7"/>
  <c r="G97" i="7"/>
  <c r="H97" i="7"/>
  <c r="H155" i="7" s="1"/>
  <c r="I97" i="7"/>
  <c r="I155" i="7" s="1"/>
  <c r="C97" i="7"/>
  <c r="D97" i="7"/>
  <c r="B97" i="7"/>
  <c r="H80" i="7"/>
  <c r="I80" i="7"/>
  <c r="J80" i="7"/>
  <c r="K80" i="7"/>
  <c r="L80" i="7"/>
  <c r="M80" i="7"/>
  <c r="N80" i="7"/>
  <c r="O80" i="7"/>
  <c r="P80" i="7"/>
  <c r="Q80" i="7"/>
  <c r="G32" i="7"/>
  <c r="H32" i="7"/>
  <c r="I32" i="7"/>
  <c r="J32" i="7"/>
  <c r="K32" i="7"/>
  <c r="L32" i="7"/>
  <c r="M32" i="7"/>
  <c r="N32" i="7"/>
  <c r="O32" i="7"/>
  <c r="P32" i="7"/>
  <c r="Q32" i="7"/>
  <c r="C32" i="7"/>
  <c r="D32" i="7"/>
  <c r="E32" i="7"/>
  <c r="F32" i="7"/>
  <c r="B32" i="7"/>
  <c r="H6" i="7"/>
  <c r="I6" i="7"/>
  <c r="J6" i="7"/>
  <c r="K6" i="7"/>
  <c r="L6" i="7"/>
  <c r="M6" i="7"/>
  <c r="N6" i="7"/>
  <c r="O6" i="7"/>
  <c r="P6" i="7"/>
  <c r="Q6" i="7"/>
  <c r="D132" i="7"/>
  <c r="C132" i="7"/>
  <c r="B132" i="7"/>
  <c r="G126" i="7"/>
  <c r="F126" i="7"/>
  <c r="E126" i="7"/>
  <c r="D126" i="7"/>
  <c r="C126" i="7"/>
  <c r="B126" i="7"/>
  <c r="G80" i="7"/>
  <c r="F80" i="7"/>
  <c r="E80" i="7"/>
  <c r="D80" i="7"/>
  <c r="C80" i="7"/>
  <c r="B80" i="7"/>
  <c r="G155" i="7"/>
  <c r="B59" i="7"/>
  <c r="G6" i="7"/>
  <c r="F6" i="7"/>
  <c r="E6" i="7"/>
  <c r="D6" i="7"/>
  <c r="C6" i="7"/>
  <c r="B6" i="7"/>
  <c r="B4" i="5"/>
  <c r="B82" i="5" s="1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B124" i="5"/>
  <c r="C5" i="5"/>
  <c r="D5" i="5" s="1"/>
  <c r="E5" i="5" s="1"/>
  <c r="E4" i="5" s="1"/>
  <c r="E82" i="5" s="1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B111" i="5"/>
  <c r="J155" i="7" l="1"/>
  <c r="C155" i="7"/>
  <c r="L155" i="7"/>
  <c r="K155" i="7"/>
  <c r="M155" i="7"/>
  <c r="F155" i="7"/>
  <c r="M37" i="7"/>
  <c r="L37" i="7"/>
  <c r="P37" i="7"/>
  <c r="J37" i="7"/>
  <c r="E37" i="7"/>
  <c r="G37" i="7"/>
  <c r="Q37" i="7"/>
  <c r="K37" i="7"/>
  <c r="F37" i="7"/>
  <c r="O37" i="7"/>
  <c r="I37" i="7"/>
  <c r="N37" i="7"/>
  <c r="H37" i="7"/>
  <c r="D37" i="7"/>
  <c r="E155" i="7"/>
  <c r="C37" i="7"/>
  <c r="B37" i="7"/>
  <c r="B155" i="7"/>
  <c r="D155" i="7"/>
  <c r="C4" i="5"/>
  <c r="C82" i="5" s="1"/>
  <c r="D4" i="5"/>
  <c r="D82" i="5" s="1"/>
  <c r="F5" i="5"/>
  <c r="F4" i="5" s="1"/>
  <c r="F82" i="5" s="1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B118" i="5"/>
  <c r="G5" i="5" l="1"/>
  <c r="G4" i="5" s="1"/>
  <c r="G82" i="5" s="1"/>
  <c r="G78" i="5" s="1"/>
  <c r="G104" i="5"/>
  <c r="H104" i="5"/>
  <c r="I104" i="5"/>
  <c r="J104" i="5"/>
  <c r="K104" i="5"/>
  <c r="L104" i="5"/>
  <c r="M104" i="5"/>
  <c r="N104" i="5"/>
  <c r="O104" i="5"/>
  <c r="P104" i="5"/>
  <c r="Q104" i="5"/>
  <c r="C104" i="5"/>
  <c r="D104" i="5"/>
  <c r="E104" i="5"/>
  <c r="F104" i="5"/>
  <c r="B104" i="5"/>
  <c r="C78" i="5"/>
  <c r="D78" i="5"/>
  <c r="E78" i="5"/>
  <c r="F78" i="5"/>
  <c r="B78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C57" i="5"/>
  <c r="B57" i="5"/>
  <c r="B40" i="5"/>
  <c r="C40" i="5"/>
  <c r="D40" i="5"/>
  <c r="D146" i="5" s="1"/>
  <c r="E40" i="5"/>
  <c r="F40" i="5"/>
  <c r="H92" i="5"/>
  <c r="I92" i="5"/>
  <c r="J92" i="5"/>
  <c r="K92" i="5"/>
  <c r="L92" i="5"/>
  <c r="M92" i="5"/>
  <c r="N92" i="5"/>
  <c r="O92" i="5"/>
  <c r="P92" i="5"/>
  <c r="Q92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B46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C50" i="5"/>
  <c r="D50" i="5"/>
  <c r="B50" i="5"/>
  <c r="M30" i="5"/>
  <c r="N30" i="5"/>
  <c r="O30" i="5"/>
  <c r="P30" i="5"/>
  <c r="Q30" i="5"/>
  <c r="H30" i="5"/>
  <c r="I30" i="5"/>
  <c r="J30" i="5"/>
  <c r="K30" i="5"/>
  <c r="L30" i="5"/>
  <c r="G12" i="5"/>
  <c r="H12" i="5"/>
  <c r="I12" i="5"/>
  <c r="J12" i="5"/>
  <c r="K12" i="5"/>
  <c r="L12" i="5"/>
  <c r="M12" i="5"/>
  <c r="N12" i="5"/>
  <c r="O12" i="5"/>
  <c r="P12" i="5"/>
  <c r="Q12" i="5"/>
  <c r="F146" i="5" l="1"/>
  <c r="E146" i="5"/>
  <c r="C146" i="5"/>
  <c r="B146" i="5"/>
  <c r="G40" i="5"/>
  <c r="G146" i="5" s="1"/>
  <c r="H5" i="5"/>
  <c r="H4" i="5" s="1"/>
  <c r="G92" i="5"/>
  <c r="F92" i="5"/>
  <c r="E92" i="5"/>
  <c r="D92" i="5"/>
  <c r="C92" i="5"/>
  <c r="B92" i="5"/>
  <c r="G30" i="5"/>
  <c r="G35" i="5" s="1"/>
  <c r="F30" i="5"/>
  <c r="E30" i="5"/>
  <c r="D30" i="5"/>
  <c r="C30" i="5"/>
  <c r="B30" i="5"/>
  <c r="F12" i="5"/>
  <c r="E12" i="5"/>
  <c r="D12" i="5"/>
  <c r="C12" i="5"/>
  <c r="B12" i="5"/>
  <c r="AD141" i="4"/>
  <c r="AE141" i="4"/>
  <c r="AF141" i="4"/>
  <c r="AG141" i="4"/>
  <c r="AG166" i="4" s="1"/>
  <c r="AH141" i="4"/>
  <c r="AH166" i="4" s="1"/>
  <c r="AI141" i="4"/>
  <c r="AD158" i="4"/>
  <c r="AE158" i="4"/>
  <c r="AF158" i="4"/>
  <c r="AG158" i="4"/>
  <c r="AH158" i="4"/>
  <c r="AI158" i="4"/>
  <c r="AD166" i="4"/>
  <c r="AF166" i="4"/>
  <c r="AI166" i="4"/>
  <c r="AE135" i="4"/>
  <c r="AF135" i="4"/>
  <c r="AG135" i="4"/>
  <c r="AH135" i="4"/>
  <c r="AI135" i="4"/>
  <c r="AD96" i="4"/>
  <c r="AE96" i="4"/>
  <c r="AF96" i="4"/>
  <c r="AG96" i="4"/>
  <c r="AH96" i="4"/>
  <c r="AI96" i="4"/>
  <c r="AD79" i="4"/>
  <c r="AE79" i="4"/>
  <c r="AF79" i="4"/>
  <c r="AG79" i="4"/>
  <c r="AH79" i="4"/>
  <c r="AI79" i="4"/>
  <c r="AD58" i="4"/>
  <c r="AE58" i="4"/>
  <c r="AF58" i="4"/>
  <c r="AG58" i="4"/>
  <c r="AH58" i="4"/>
  <c r="AI58" i="4"/>
  <c r="AD31" i="4"/>
  <c r="AE31" i="4"/>
  <c r="AF31" i="4"/>
  <c r="AG31" i="4"/>
  <c r="AH31" i="4"/>
  <c r="AI31" i="4"/>
  <c r="AG36" i="4"/>
  <c r="AD5" i="4"/>
  <c r="AD36" i="4" s="1"/>
  <c r="AE5" i="4"/>
  <c r="AE36" i="4" s="1"/>
  <c r="AF5" i="4"/>
  <c r="AF36" i="4" s="1"/>
  <c r="AG5" i="4"/>
  <c r="AH5" i="4"/>
  <c r="AH36" i="4" s="1"/>
  <c r="AI5" i="4"/>
  <c r="AI36" i="4" s="1"/>
  <c r="AB158" i="4"/>
  <c r="AC158" i="4"/>
  <c r="AB141" i="4"/>
  <c r="AB166" i="4" s="1"/>
  <c r="AC141" i="4"/>
  <c r="AC166" i="4" s="1"/>
  <c r="AB135" i="4"/>
  <c r="AC135" i="4"/>
  <c r="AD135" i="4"/>
  <c r="AB96" i="4"/>
  <c r="AC96" i="4"/>
  <c r="AB79" i="4"/>
  <c r="AC79" i="4"/>
  <c r="AB58" i="4"/>
  <c r="AC58" i="4"/>
  <c r="AB31" i="4"/>
  <c r="AC31" i="4"/>
  <c r="AC5" i="4"/>
  <c r="AB5" i="4"/>
  <c r="AA158" i="4"/>
  <c r="AA135" i="4"/>
  <c r="AA141" i="4"/>
  <c r="AA96" i="4"/>
  <c r="AA79" i="4"/>
  <c r="AA58" i="4"/>
  <c r="AA31" i="4"/>
  <c r="AA5" i="4"/>
  <c r="AA36" i="4" s="1"/>
  <c r="Y158" i="4"/>
  <c r="Z158" i="4"/>
  <c r="Y141" i="4"/>
  <c r="Z141" i="4"/>
  <c r="Y135" i="4"/>
  <c r="Z135" i="4"/>
  <c r="Y96" i="4"/>
  <c r="Z96" i="4"/>
  <c r="Y79" i="4"/>
  <c r="Z79" i="4"/>
  <c r="Y58" i="4"/>
  <c r="Y166" i="4" s="1"/>
  <c r="Z58" i="4"/>
  <c r="X31" i="4"/>
  <c r="Y31" i="4"/>
  <c r="Z31" i="4"/>
  <c r="W141" i="4"/>
  <c r="X141" i="4"/>
  <c r="W158" i="4"/>
  <c r="X158" i="4"/>
  <c r="X166" i="4"/>
  <c r="V58" i="4"/>
  <c r="W58" i="4"/>
  <c r="X58" i="4"/>
  <c r="U58" i="4"/>
  <c r="W135" i="4"/>
  <c r="X135" i="4"/>
  <c r="W96" i="4"/>
  <c r="W166" i="4" s="1"/>
  <c r="X96" i="4"/>
  <c r="W79" i="4"/>
  <c r="X79" i="4"/>
  <c r="W31" i="4"/>
  <c r="S141" i="4"/>
  <c r="T141" i="4"/>
  <c r="U141" i="4"/>
  <c r="V141" i="4"/>
  <c r="R141" i="4"/>
  <c r="N158" i="4"/>
  <c r="O158" i="4"/>
  <c r="P158" i="4"/>
  <c r="Q158" i="4"/>
  <c r="R158" i="4"/>
  <c r="S158" i="4"/>
  <c r="T158" i="4"/>
  <c r="U158" i="4"/>
  <c r="V158" i="4"/>
  <c r="M158" i="4"/>
  <c r="H35" i="5" l="1"/>
  <c r="H82" i="5"/>
  <c r="H78" i="5" s="1"/>
  <c r="F35" i="5"/>
  <c r="F149" i="5" s="1"/>
  <c r="D35" i="5"/>
  <c r="E35" i="5"/>
  <c r="E149" i="5" s="1"/>
  <c r="B35" i="5"/>
  <c r="B149" i="5" s="1"/>
  <c r="C35" i="5"/>
  <c r="C149" i="5" s="1"/>
  <c r="C153" i="5" s="1"/>
  <c r="G149" i="5"/>
  <c r="I5" i="5"/>
  <c r="I4" i="5" s="1"/>
  <c r="D149" i="5"/>
  <c r="AE166" i="4"/>
  <c r="AC36" i="4"/>
  <c r="AB36" i="4"/>
  <c r="Z166" i="4"/>
  <c r="AA166" i="4"/>
  <c r="N141" i="4"/>
  <c r="O141" i="4"/>
  <c r="P141" i="4"/>
  <c r="Q141" i="4"/>
  <c r="M141" i="4"/>
  <c r="L141" i="4"/>
  <c r="O135" i="4"/>
  <c r="P135" i="4"/>
  <c r="Q135" i="4"/>
  <c r="R135" i="4"/>
  <c r="S135" i="4"/>
  <c r="T135" i="4"/>
  <c r="U135" i="4"/>
  <c r="V135" i="4"/>
  <c r="M135" i="4"/>
  <c r="N135" i="4"/>
  <c r="R96" i="4"/>
  <c r="S96" i="4"/>
  <c r="T96" i="4"/>
  <c r="U96" i="4"/>
  <c r="V96" i="4"/>
  <c r="N96" i="4"/>
  <c r="O96" i="4"/>
  <c r="P96" i="4"/>
  <c r="Q96" i="4"/>
  <c r="L79" i="4"/>
  <c r="M79" i="4"/>
  <c r="N79" i="4"/>
  <c r="O79" i="4"/>
  <c r="P79" i="4"/>
  <c r="Q79" i="4"/>
  <c r="R79" i="4"/>
  <c r="S79" i="4"/>
  <c r="T79" i="4"/>
  <c r="U79" i="4"/>
  <c r="V79" i="4"/>
  <c r="K79" i="4"/>
  <c r="N31" i="4"/>
  <c r="O31" i="4"/>
  <c r="P31" i="4"/>
  <c r="Q31" i="4"/>
  <c r="R31" i="4"/>
  <c r="S31" i="4"/>
  <c r="T31" i="4"/>
  <c r="U31" i="4"/>
  <c r="V31" i="4"/>
  <c r="I35" i="5" l="1"/>
  <c r="I82" i="5"/>
  <c r="I78" i="5" s="1"/>
  <c r="H40" i="5"/>
  <c r="H146" i="5" s="1"/>
  <c r="J5" i="5"/>
  <c r="J4" i="5" s="1"/>
  <c r="D153" i="5"/>
  <c r="E153" i="5" s="1"/>
  <c r="F153" i="5" s="1"/>
  <c r="G153" i="5" s="1"/>
  <c r="N166" i="4"/>
  <c r="U166" i="4"/>
  <c r="V166" i="4"/>
  <c r="P166" i="4"/>
  <c r="O166" i="4"/>
  <c r="T166" i="4"/>
  <c r="S166" i="4"/>
  <c r="R166" i="4"/>
  <c r="Q166" i="4"/>
  <c r="N5" i="4"/>
  <c r="O5" i="4"/>
  <c r="O36" i="4" s="1"/>
  <c r="P5" i="4"/>
  <c r="P36" i="4" s="1"/>
  <c r="Q5" i="4"/>
  <c r="Q36" i="4" s="1"/>
  <c r="R5" i="4"/>
  <c r="R36" i="4" s="1"/>
  <c r="S5" i="4"/>
  <c r="S36" i="4" s="1"/>
  <c r="T5" i="4"/>
  <c r="T36" i="4" s="1"/>
  <c r="U5" i="4"/>
  <c r="U36" i="4" s="1"/>
  <c r="V5" i="4"/>
  <c r="V36" i="4" s="1"/>
  <c r="W5" i="4"/>
  <c r="W36" i="4" s="1"/>
  <c r="X5" i="4"/>
  <c r="X36" i="4" s="1"/>
  <c r="Y5" i="4"/>
  <c r="Y36" i="4" s="1"/>
  <c r="Z5" i="4"/>
  <c r="Z36" i="4" s="1"/>
  <c r="J35" i="5" l="1"/>
  <c r="J82" i="5"/>
  <c r="J78" i="5" s="1"/>
  <c r="H149" i="5"/>
  <c r="H153" i="5" s="1"/>
  <c r="I40" i="5"/>
  <c r="I146" i="5" s="1"/>
  <c r="K5" i="5"/>
  <c r="K4" i="5" s="1"/>
  <c r="M96" i="4"/>
  <c r="M166" i="4" s="1"/>
  <c r="L96" i="4"/>
  <c r="K35" i="5" l="1"/>
  <c r="K82" i="5"/>
  <c r="K78" i="5" s="1"/>
  <c r="L5" i="5"/>
  <c r="L4" i="5" s="1"/>
  <c r="J40" i="5"/>
  <c r="J146" i="5" s="1"/>
  <c r="I149" i="5"/>
  <c r="I153" i="5" s="1"/>
  <c r="L5" i="4"/>
  <c r="M5" i="4"/>
  <c r="L35" i="5" l="1"/>
  <c r="L82" i="5"/>
  <c r="L78" i="5" s="1"/>
  <c r="J149" i="5"/>
  <c r="J153" i="5" s="1"/>
  <c r="K40" i="5"/>
  <c r="K146" i="5" s="1"/>
  <c r="M5" i="5"/>
  <c r="M4" i="5" s="1"/>
  <c r="L158" i="4"/>
  <c r="M35" i="5" l="1"/>
  <c r="M82" i="5"/>
  <c r="M78" i="5" s="1"/>
  <c r="K149" i="5"/>
  <c r="N5" i="5"/>
  <c r="N4" i="5" s="1"/>
  <c r="L40" i="5"/>
  <c r="L146" i="5" s="1"/>
  <c r="L31" i="4"/>
  <c r="L36" i="4" s="1"/>
  <c r="M31" i="4"/>
  <c r="M36" i="4" s="1"/>
  <c r="N35" i="5" l="1"/>
  <c r="N82" i="5"/>
  <c r="N78" i="5" s="1"/>
  <c r="L149" i="5"/>
  <c r="O5" i="5"/>
  <c r="O4" i="5" s="1"/>
  <c r="M40" i="5"/>
  <c r="N3" i="4"/>
  <c r="N36" i="4" s="1"/>
  <c r="L129" i="4"/>
  <c r="M129" i="4"/>
  <c r="L41" i="4"/>
  <c r="M41" i="4"/>
  <c r="L83" i="4"/>
  <c r="M83" i="4"/>
  <c r="M146" i="5" l="1"/>
  <c r="M149" i="5" s="1"/>
  <c r="O35" i="5"/>
  <c r="O82" i="5"/>
  <c r="O78" i="5" s="1"/>
  <c r="N40" i="5"/>
  <c r="N146" i="5" s="1"/>
  <c r="P5" i="5"/>
  <c r="P4" i="5" s="1"/>
  <c r="L135" i="4"/>
  <c r="P35" i="5" l="1"/>
  <c r="P82" i="5"/>
  <c r="P78" i="5" s="1"/>
  <c r="O40" i="5"/>
  <c r="O146" i="5" s="1"/>
  <c r="O149" i="5" s="1"/>
  <c r="Q5" i="5"/>
  <c r="Q4" i="5" s="1"/>
  <c r="N149" i="5"/>
  <c r="L93" i="4"/>
  <c r="N43" i="4"/>
  <c r="N41" i="4"/>
  <c r="E15" i="3"/>
  <c r="F15" i="3"/>
  <c r="G15" i="3"/>
  <c r="H15" i="3"/>
  <c r="I15" i="3"/>
  <c r="J15" i="3"/>
  <c r="K15" i="3"/>
  <c r="L15" i="3"/>
  <c r="M15" i="3"/>
  <c r="C15" i="3"/>
  <c r="D15" i="3"/>
  <c r="B15" i="3"/>
  <c r="E16" i="3"/>
  <c r="F16" i="3"/>
  <c r="G16" i="3"/>
  <c r="H16" i="3"/>
  <c r="I16" i="3"/>
  <c r="J16" i="3"/>
  <c r="K16" i="3"/>
  <c r="L16" i="3"/>
  <c r="M16" i="3"/>
  <c r="C16" i="3"/>
  <c r="D16" i="3"/>
  <c r="B16" i="3"/>
  <c r="E11" i="3"/>
  <c r="F11" i="3"/>
  <c r="G11" i="3"/>
  <c r="H11" i="3"/>
  <c r="I11" i="3"/>
  <c r="J11" i="3"/>
  <c r="K11" i="3"/>
  <c r="L11" i="3"/>
  <c r="M11" i="3"/>
  <c r="D11" i="3"/>
  <c r="C11" i="3"/>
  <c r="B11" i="3"/>
  <c r="K74" i="3"/>
  <c r="I74" i="3"/>
  <c r="B74" i="3"/>
  <c r="B8" i="2"/>
  <c r="C8" i="2"/>
  <c r="D8" i="2"/>
  <c r="E8" i="2"/>
  <c r="F8" i="2"/>
  <c r="G8" i="2"/>
  <c r="H8" i="2"/>
  <c r="I8" i="2"/>
  <c r="J8" i="2"/>
  <c r="K8" i="2"/>
  <c r="L8" i="2"/>
  <c r="M8" i="2"/>
  <c r="B12" i="2"/>
  <c r="C12" i="2"/>
  <c r="D12" i="2"/>
  <c r="E12" i="2"/>
  <c r="F12" i="2"/>
  <c r="G12" i="2"/>
  <c r="H12" i="2"/>
  <c r="I12" i="2"/>
  <c r="J12" i="2"/>
  <c r="K12" i="2"/>
  <c r="L12" i="2"/>
  <c r="M12" i="2"/>
  <c r="B17" i="2"/>
  <c r="B74" i="2" s="1"/>
  <c r="C17" i="2"/>
  <c r="D17" i="2"/>
  <c r="E17" i="2"/>
  <c r="F17" i="2"/>
  <c r="G17" i="2"/>
  <c r="H17" i="2"/>
  <c r="I17" i="2"/>
  <c r="I74" i="2" s="1"/>
  <c r="J17" i="2"/>
  <c r="K17" i="2"/>
  <c r="L17" i="2"/>
  <c r="M17" i="2"/>
  <c r="Q35" i="5" l="1"/>
  <c r="Q82" i="5"/>
  <c r="Q78" i="5" s="1"/>
  <c r="P40" i="5"/>
  <c r="P146" i="5" s="1"/>
  <c r="Q40" i="5"/>
  <c r="Q146" i="5" s="1"/>
  <c r="C74" i="3"/>
  <c r="L74" i="3"/>
  <c r="L76" i="3" s="1"/>
  <c r="G74" i="3"/>
  <c r="G76" i="3" s="1"/>
  <c r="M74" i="3"/>
  <c r="M76" i="3" s="1"/>
  <c r="H74" i="3"/>
  <c r="H76" i="3" s="1"/>
  <c r="D74" i="3"/>
  <c r="D76" i="3" s="1"/>
  <c r="E74" i="3"/>
  <c r="E76" i="3" s="1"/>
  <c r="F74" i="3"/>
  <c r="F76" i="3" s="1"/>
  <c r="I76" i="3"/>
  <c r="J74" i="3"/>
  <c r="B76" i="3"/>
  <c r="K76" i="3"/>
  <c r="C76" i="3"/>
  <c r="N11" i="3"/>
  <c r="F74" i="2"/>
  <c r="F76" i="2" s="1"/>
  <c r="L74" i="2"/>
  <c r="L76" i="2" s="1"/>
  <c r="C74" i="2"/>
  <c r="C76" i="2" s="1"/>
  <c r="I76" i="2"/>
  <c r="K74" i="2"/>
  <c r="K76" i="2" s="1"/>
  <c r="E74" i="2"/>
  <c r="E76" i="2" s="1"/>
  <c r="J74" i="2"/>
  <c r="J76" i="2" s="1"/>
  <c r="D74" i="2"/>
  <c r="D76" i="2" s="1"/>
  <c r="H74" i="2"/>
  <c r="H76" i="2" s="1"/>
  <c r="M74" i="2"/>
  <c r="M76" i="2" s="1"/>
  <c r="G74" i="2"/>
  <c r="G76" i="2" s="1"/>
  <c r="N8" i="2"/>
  <c r="B76" i="2"/>
  <c r="P149" i="5" l="1"/>
  <c r="Q149" i="5"/>
  <c r="N74" i="3"/>
  <c r="J76" i="3"/>
  <c r="N76" i="3" s="1"/>
  <c r="N74" i="2"/>
  <c r="N76" i="2"/>
</calcChain>
</file>

<file path=xl/sharedStrings.xml><?xml version="1.0" encoding="utf-8"?>
<sst xmlns="http://schemas.openxmlformats.org/spreadsheetml/2006/main" count="810" uniqueCount="249">
  <si>
    <t>収入合計－支出合計</t>
    <rPh sb="0" eb="2">
      <t>シュウニュウ</t>
    </rPh>
    <rPh sb="2" eb="4">
      <t>ゴウケイ</t>
    </rPh>
    <rPh sb="5" eb="7">
      <t>シシュツ</t>
    </rPh>
    <rPh sb="7" eb="9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</si>
  <si>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</si>
  <si>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年間合計</t>
    <rPh sb="0" eb="2">
      <t>ネンカン</t>
    </rPh>
    <rPh sb="2" eb="4">
      <t>ゴウケイ</t>
    </rPh>
    <phoneticPr fontId="1"/>
  </si>
  <si>
    <t>支払利息</t>
    <rPh sb="0" eb="2">
      <t>シハライ</t>
    </rPh>
    <rPh sb="2" eb="4">
      <t>リソク</t>
    </rPh>
    <phoneticPr fontId="1"/>
  </si>
  <si>
    <t>雑費</t>
    <rPh sb="0" eb="2">
      <t>ザッピ</t>
    </rPh>
    <phoneticPr fontId="1"/>
  </si>
  <si>
    <t>長期前払費用</t>
    <rPh sb="0" eb="2">
      <t>チョウキ</t>
    </rPh>
    <rPh sb="2" eb="6">
      <t>マエバライヒヨウ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</si>
  <si>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</si>
  <si>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支払報酬料</t>
    <rPh sb="0" eb="4">
      <t>シハライホウシュウ</t>
    </rPh>
    <rPh sb="4" eb="5">
      <t>リョウ</t>
    </rPh>
    <phoneticPr fontId="1"/>
  </si>
  <si>
    <t>租税公課</t>
    <rPh sb="0" eb="2">
      <t>ソゼイ</t>
    </rPh>
    <rPh sb="2" eb="4">
      <t>コウカ</t>
    </rPh>
    <phoneticPr fontId="1"/>
  </si>
  <si>
    <t>保険料</t>
    <rPh sb="0" eb="3">
      <t>ホケンリョウ</t>
    </rPh>
    <phoneticPr fontId="1"/>
  </si>
  <si>
    <t>　　DIO401</t>
    <phoneticPr fontId="1"/>
  </si>
  <si>
    <t>　　朝日プラザ梅田Ⅱ　</t>
    <rPh sb="2" eb="4">
      <t>アサヒ</t>
    </rPh>
    <rPh sb="7" eb="9">
      <t>ウメダ</t>
    </rPh>
    <phoneticPr fontId="1"/>
  </si>
  <si>
    <t>　　西宮市久保町</t>
    <rPh sb="2" eb="5">
      <t>ニシノミヤシ</t>
    </rPh>
    <rPh sb="5" eb="8">
      <t>クボチョウ</t>
    </rPh>
    <phoneticPr fontId="1"/>
  </si>
  <si>
    <t>地代家賃</t>
    <rPh sb="0" eb="2">
      <t>チダイ</t>
    </rPh>
    <rPh sb="2" eb="4">
      <t>ヤチン</t>
    </rPh>
    <phoneticPr fontId="1"/>
  </si>
  <si>
    <t>　　その他</t>
    <rPh sb="4" eb="5">
      <t>ホカ</t>
    </rPh>
    <phoneticPr fontId="1"/>
  </si>
  <si>
    <t>　　ガソリン代</t>
    <rPh sb="6" eb="7">
      <t>ダイ</t>
    </rPh>
    <phoneticPr fontId="1"/>
  </si>
  <si>
    <t>車両費</t>
    <rPh sb="0" eb="2">
      <t>シャリョウ</t>
    </rPh>
    <rPh sb="2" eb="3">
      <t>ヒ</t>
    </rPh>
    <phoneticPr fontId="1"/>
  </si>
  <si>
    <t>支払手数料</t>
    <rPh sb="0" eb="5">
      <t>シハライテスウリョウ</t>
    </rPh>
    <phoneticPr fontId="1"/>
  </si>
  <si>
    <t>諸会費</t>
    <rPh sb="0" eb="3">
      <t>ショカイヒ</t>
    </rPh>
    <phoneticPr fontId="1"/>
  </si>
  <si>
    <t>水道光熱費</t>
    <rPh sb="0" eb="2">
      <t>スイドウ</t>
    </rPh>
    <rPh sb="2" eb="5">
      <t>コウネツヒ</t>
    </rPh>
    <phoneticPr fontId="1"/>
  </si>
  <si>
    <t>　　その他(文房具など)</t>
    <rPh sb="4" eb="5">
      <t>ホカ</t>
    </rPh>
    <rPh sb="6" eb="9">
      <t>ブンボウグ</t>
    </rPh>
    <phoneticPr fontId="1"/>
  </si>
  <si>
    <t>　　バークビジネス</t>
    <phoneticPr fontId="1"/>
  </si>
  <si>
    <t>事務用品費</t>
    <rPh sb="0" eb="2">
      <t>ジム</t>
    </rPh>
    <rPh sb="2" eb="4">
      <t>ヨウヒン</t>
    </rPh>
    <rPh sb="4" eb="5">
      <t>ヒ</t>
    </rPh>
    <phoneticPr fontId="1"/>
  </si>
  <si>
    <t>消耗品費</t>
    <rPh sb="0" eb="3">
      <t>ショウモウヒン</t>
    </rPh>
    <rPh sb="3" eb="4">
      <t>ヒ</t>
    </rPh>
    <phoneticPr fontId="1"/>
  </si>
  <si>
    <t>販売促進費</t>
    <rPh sb="0" eb="2">
      <t>ハンバイ</t>
    </rPh>
    <rPh sb="2" eb="4">
      <t>ソクシン</t>
    </rPh>
    <rPh sb="4" eb="5">
      <t>ヒ</t>
    </rPh>
    <phoneticPr fontId="1"/>
  </si>
  <si>
    <t>　　その他(レターパックなど)</t>
    <rPh sb="4" eb="5">
      <t>ホカ</t>
    </rPh>
    <phoneticPr fontId="1"/>
  </si>
  <si>
    <t>　　さくらインターネット</t>
    <phoneticPr fontId="1"/>
  </si>
  <si>
    <t>　　TG光</t>
    <rPh sb="4" eb="5">
      <t>ヒカリ</t>
    </rPh>
    <phoneticPr fontId="1"/>
  </si>
  <si>
    <t>通信費</t>
    <rPh sb="0" eb="3">
      <t>ツウシンヒ</t>
    </rPh>
    <phoneticPr fontId="1"/>
  </si>
  <si>
    <t>　　その他(駐車代など)</t>
    <rPh sb="4" eb="5">
      <t>ホカ</t>
    </rPh>
    <rPh sb="6" eb="9">
      <t>チュウシャダイ</t>
    </rPh>
    <phoneticPr fontId="1"/>
  </si>
  <si>
    <t>　　通勤費</t>
    <rPh sb="2" eb="5">
      <t>ツウキンヒ</t>
    </rPh>
    <phoneticPr fontId="1"/>
  </si>
  <si>
    <t>旅費交通費</t>
    <rPh sb="0" eb="2">
      <t>リョヒ</t>
    </rPh>
    <rPh sb="2" eb="5">
      <t>コウツウヒ</t>
    </rPh>
    <phoneticPr fontId="1"/>
  </si>
  <si>
    <t>交際費</t>
    <rPh sb="0" eb="2">
      <t>コウサイ</t>
    </rPh>
    <rPh sb="2" eb="3">
      <t>ヒ</t>
    </rPh>
    <phoneticPr fontId="1"/>
  </si>
  <si>
    <t>　　その他(名刺など)</t>
    <rPh sb="4" eb="5">
      <t>ホカ</t>
    </rPh>
    <rPh sb="6" eb="8">
      <t>メイシ</t>
    </rPh>
    <phoneticPr fontId="1"/>
  </si>
  <si>
    <t>　　らくまち</t>
    <phoneticPr fontId="1"/>
  </si>
  <si>
    <t>　　スーモネット</t>
    <phoneticPr fontId="1"/>
  </si>
  <si>
    <t>　　アットホーム</t>
    <phoneticPr fontId="1"/>
  </si>
  <si>
    <t>　　レインズ</t>
    <phoneticPr fontId="1"/>
  </si>
  <si>
    <t>広告宣伝費</t>
    <rPh sb="0" eb="5">
      <t>コウコクセンデンヒ</t>
    </rPh>
    <phoneticPr fontId="1"/>
  </si>
  <si>
    <t>外交員報酬(歩合10％)</t>
    <rPh sb="0" eb="3">
      <t>ガイコウイン</t>
    </rPh>
    <rPh sb="3" eb="5">
      <t>ホウシュウ</t>
    </rPh>
    <rPh sb="6" eb="8">
      <t>ブアイ</t>
    </rPh>
    <phoneticPr fontId="1"/>
  </si>
  <si>
    <t>外交員報酬</t>
    <rPh sb="0" eb="3">
      <t>ガイコウイン</t>
    </rPh>
    <rPh sb="3" eb="5">
      <t>ホウシュウ</t>
    </rPh>
    <phoneticPr fontId="1"/>
  </si>
  <si>
    <t>法定福利費(会社負担)</t>
    <rPh sb="0" eb="2">
      <t>ホウテイ</t>
    </rPh>
    <rPh sb="2" eb="4">
      <t>フクリ</t>
    </rPh>
    <rPh sb="4" eb="5">
      <t>ヒ</t>
    </rPh>
    <rPh sb="6" eb="8">
      <t>カイシャ</t>
    </rPh>
    <rPh sb="8" eb="10">
      <t>フタン</t>
    </rPh>
    <phoneticPr fontId="1"/>
  </si>
  <si>
    <t>人件費</t>
    <rPh sb="0" eb="3">
      <t>ジンケンヒ</t>
    </rPh>
    <phoneticPr fontId="1"/>
  </si>
  <si>
    <t>仕入高</t>
    <rPh sb="0" eb="2">
      <t>シイレ</t>
    </rPh>
    <rPh sb="2" eb="3">
      <t>ダカ</t>
    </rPh>
    <phoneticPr fontId="1"/>
  </si>
  <si>
    <t>収入合計</t>
    <rPh sb="0" eb="2">
      <t>シュウニュウ</t>
    </rPh>
    <rPh sb="2" eb="4">
      <t>ゴウケイ</t>
    </rPh>
    <phoneticPr fontId="1"/>
  </si>
  <si>
    <t>受託業務売上</t>
    <rPh sb="0" eb="2">
      <t>ジュタク</t>
    </rPh>
    <rPh sb="2" eb="4">
      <t>ギョウム</t>
    </rPh>
    <rPh sb="4" eb="6">
      <t>ウリアゲ</t>
    </rPh>
    <phoneticPr fontId="1"/>
  </si>
  <si>
    <t>家賃収入</t>
    <rPh sb="0" eb="2">
      <t>ヤチン</t>
    </rPh>
    <rPh sb="2" eb="4">
      <t>シュウニュウ</t>
    </rPh>
    <phoneticPr fontId="1"/>
  </si>
  <si>
    <t>代理事業売上</t>
    <rPh sb="0" eb="2">
      <t>ダイリ</t>
    </rPh>
    <rPh sb="2" eb="4">
      <t>ジギョウ</t>
    </rPh>
    <rPh sb="4" eb="6">
      <t>ウリアゲ</t>
    </rPh>
    <phoneticPr fontId="1"/>
  </si>
  <si>
    <t>仲介事業売上</t>
    <rPh sb="0" eb="2">
      <t>チュウカイ</t>
    </rPh>
    <rPh sb="2" eb="4">
      <t>ジギョウ</t>
    </rPh>
    <rPh sb="4" eb="6">
      <t>ウリアゲ</t>
    </rPh>
    <phoneticPr fontId="1"/>
  </si>
  <si>
    <t>㈱レジス2021年10月期</t>
    <rPh sb="8" eb="9">
      <t>ネン</t>
    </rPh>
    <rPh sb="11" eb="12">
      <t>ガツ</t>
    </rPh>
    <rPh sb="12" eb="13">
      <t>キ</t>
    </rPh>
    <phoneticPr fontId="1"/>
  </si>
  <si>
    <t>2021.10</t>
    <phoneticPr fontId="1"/>
  </si>
  <si>
    <t>2021.11</t>
  </si>
  <si>
    <t>2021.12</t>
  </si>
  <si>
    <t>2022.01</t>
    <phoneticPr fontId="1"/>
  </si>
  <si>
    <t>2022.02</t>
    <phoneticPr fontId="1"/>
  </si>
  <si>
    <t>2022.03</t>
  </si>
  <si>
    <t>2022.04</t>
  </si>
  <si>
    <t>2022.05</t>
  </si>
  <si>
    <t>2022.06</t>
  </si>
  <si>
    <t>2022.07</t>
  </si>
  <si>
    <t>2022.08</t>
  </si>
  <si>
    <t>2022.09</t>
  </si>
  <si>
    <t>㈱バーゼル2022年4月期</t>
    <rPh sb="9" eb="10">
      <t>ネン</t>
    </rPh>
    <rPh sb="11" eb="12">
      <t>ガツ</t>
    </rPh>
    <rPh sb="12" eb="13">
      <t>キ</t>
    </rPh>
    <phoneticPr fontId="1"/>
  </si>
  <si>
    <t>2022.06</t>
    <phoneticPr fontId="1"/>
  </si>
  <si>
    <t>2022.04</t>
    <phoneticPr fontId="1"/>
  </si>
  <si>
    <t>2022.05</t>
    <phoneticPr fontId="1"/>
  </si>
  <si>
    <t>2022.10</t>
  </si>
  <si>
    <t>2022.11</t>
  </si>
  <si>
    <t>2022.12</t>
  </si>
  <si>
    <t>2023.1</t>
    <phoneticPr fontId="1"/>
  </si>
  <si>
    <t>2023.2</t>
    <phoneticPr fontId="1"/>
  </si>
  <si>
    <t>2023.3</t>
  </si>
  <si>
    <t>不動産売上</t>
    <rPh sb="0" eb="3">
      <t>フドウサン</t>
    </rPh>
    <rPh sb="3" eb="4">
      <t>ウリ</t>
    </rPh>
    <rPh sb="4" eb="5">
      <t>ア</t>
    </rPh>
    <phoneticPr fontId="1"/>
  </si>
  <si>
    <t>受託管理事業売上</t>
    <rPh sb="0" eb="2">
      <t>ジュタク</t>
    </rPh>
    <rPh sb="2" eb="4">
      <t>カンリ</t>
    </rPh>
    <rPh sb="4" eb="6">
      <t>ジギョウ</t>
    </rPh>
    <rPh sb="6" eb="8">
      <t>ウリアゲ</t>
    </rPh>
    <phoneticPr fontId="1"/>
  </si>
  <si>
    <t>代理事業売上</t>
    <rPh sb="0" eb="2">
      <t>ダイリ</t>
    </rPh>
    <rPh sb="2" eb="4">
      <t>ジギョウ</t>
    </rPh>
    <rPh sb="4" eb="6">
      <t>ウリアゲ</t>
    </rPh>
    <phoneticPr fontId="1"/>
  </si>
  <si>
    <t>入居者関連収入</t>
    <rPh sb="0" eb="3">
      <t>ニュウキョシャ</t>
    </rPh>
    <rPh sb="3" eb="5">
      <t>カンレン</t>
    </rPh>
    <rPh sb="5" eb="7">
      <t>シュウニュウ</t>
    </rPh>
    <phoneticPr fontId="1"/>
  </si>
  <si>
    <t>リフォーム売上</t>
    <rPh sb="5" eb="7">
      <t>ウリアゲ</t>
    </rPh>
    <phoneticPr fontId="1"/>
  </si>
  <si>
    <t>物件修繕費</t>
    <rPh sb="0" eb="2">
      <t>ブッケン</t>
    </rPh>
    <rPh sb="2" eb="5">
      <t>シュウゼンヒ</t>
    </rPh>
    <phoneticPr fontId="1"/>
  </si>
  <si>
    <t>賞与</t>
    <rPh sb="0" eb="2">
      <t>ショウヨ</t>
    </rPh>
    <phoneticPr fontId="1"/>
  </si>
  <si>
    <t>法定福利費賞与</t>
    <rPh sb="0" eb="2">
      <t>ホウテイ</t>
    </rPh>
    <rPh sb="2" eb="4">
      <t>フクリ</t>
    </rPh>
    <rPh sb="4" eb="5">
      <t>ヒ</t>
    </rPh>
    <rPh sb="5" eb="7">
      <t>ショウヨ</t>
    </rPh>
    <phoneticPr fontId="1"/>
  </si>
  <si>
    <t>会議費</t>
    <rPh sb="0" eb="3">
      <t>カイギヒ</t>
    </rPh>
    <phoneticPr fontId="1"/>
  </si>
  <si>
    <t>租税公課</t>
    <rPh sb="0" eb="2">
      <t>ソゼイ</t>
    </rPh>
    <rPh sb="2" eb="4">
      <t>コウカ</t>
    </rPh>
    <phoneticPr fontId="1"/>
  </si>
  <si>
    <t>不動産売上</t>
    <rPh sb="0" eb="3">
      <t>フドウサン</t>
    </rPh>
    <rPh sb="3" eb="5">
      <t>ウリアゲ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</si>
  <si>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</si>
  <si>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</si>
  <si>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</si>
  <si>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</si>
  <si>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</si>
  <si>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</si>
  <si>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</si>
  <si>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</si>
  <si>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</si>
  <si>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</si>
  <si>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</si>
  <si>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受託管理売上</t>
    <rPh sb="0" eb="2">
      <t>ジュタク</t>
    </rPh>
    <rPh sb="2" eb="4">
      <t>カンリ</t>
    </rPh>
    <rPh sb="4" eb="6">
      <t>ウリアゲ</t>
    </rPh>
    <phoneticPr fontId="1"/>
  </si>
  <si>
    <t>代理事業売上</t>
    <rPh sb="0" eb="6">
      <t>ダイリジギョウウリアゲ</t>
    </rPh>
    <phoneticPr fontId="1"/>
  </si>
  <si>
    <t>不動産仕入高(不動産売上×80％)</t>
    <rPh sb="0" eb="3">
      <t>フドウサン</t>
    </rPh>
    <rPh sb="3" eb="5">
      <t>シイレ</t>
    </rPh>
    <rPh sb="5" eb="6">
      <t>ダカ</t>
    </rPh>
    <rPh sb="7" eb="10">
      <t>フドウサン</t>
    </rPh>
    <rPh sb="10" eb="12">
      <t>ウリアゲ</t>
    </rPh>
    <phoneticPr fontId="1"/>
  </si>
  <si>
    <t>役員報酬</t>
    <rPh sb="0" eb="2">
      <t>ヤクイン</t>
    </rPh>
    <rPh sb="2" eb="4">
      <t>ホウシュウ</t>
    </rPh>
    <phoneticPr fontId="1"/>
  </si>
  <si>
    <t>給与手当（5人）</t>
    <rPh sb="0" eb="2">
      <t>キュウヨ</t>
    </rPh>
    <rPh sb="2" eb="4">
      <t>テアテ</t>
    </rPh>
    <rPh sb="6" eb="7">
      <t>ニン</t>
    </rPh>
    <phoneticPr fontId="1"/>
  </si>
  <si>
    <t>　賞与分</t>
    <rPh sb="1" eb="3">
      <t>ショウヨ</t>
    </rPh>
    <rPh sb="3" eb="4">
      <t>ブン</t>
    </rPh>
    <phoneticPr fontId="1"/>
  </si>
  <si>
    <t>　労働保険料</t>
    <rPh sb="1" eb="3">
      <t>ロウドウ</t>
    </rPh>
    <rPh sb="3" eb="6">
      <t>ホケンリョウ</t>
    </rPh>
    <phoneticPr fontId="1"/>
  </si>
  <si>
    <t>福利厚生費</t>
    <rPh sb="0" eb="2">
      <t>フクリ</t>
    </rPh>
    <rPh sb="2" eb="5">
      <t>コウセイヒ</t>
    </rPh>
    <phoneticPr fontId="1"/>
  </si>
  <si>
    <t>広告宣伝費</t>
    <rPh sb="0" eb="2">
      <t>コウコク</t>
    </rPh>
    <rPh sb="2" eb="5">
      <t>センデンヒ</t>
    </rPh>
    <phoneticPr fontId="1"/>
  </si>
  <si>
    <t>　年賀状等</t>
    <rPh sb="1" eb="4">
      <t>ネンガジョウ</t>
    </rPh>
    <rPh sb="4" eb="5">
      <t>トウ</t>
    </rPh>
    <phoneticPr fontId="1"/>
  </si>
  <si>
    <t>　弥生会計</t>
    <rPh sb="1" eb="3">
      <t>ヤヨイ</t>
    </rPh>
    <rPh sb="3" eb="5">
      <t>カイケイ</t>
    </rPh>
    <phoneticPr fontId="1"/>
  </si>
  <si>
    <t>★販売促進費</t>
    <rPh sb="1" eb="3">
      <t>ハンバイ</t>
    </rPh>
    <rPh sb="3" eb="5">
      <t>ソクシン</t>
    </rPh>
    <rPh sb="5" eb="6">
      <t>ヒ</t>
    </rPh>
    <phoneticPr fontId="1"/>
  </si>
  <si>
    <t>　車検代</t>
    <rPh sb="1" eb="3">
      <t>シャケン</t>
    </rPh>
    <rPh sb="3" eb="4">
      <t>ダイ</t>
    </rPh>
    <phoneticPr fontId="1"/>
  </si>
  <si>
    <t>保険料</t>
    <rPh sb="0" eb="3">
      <t>ホケンリョウ</t>
    </rPh>
    <phoneticPr fontId="1"/>
  </si>
  <si>
    <t>　シティコート今津中</t>
    <rPh sb="7" eb="9">
      <t>イマヅ</t>
    </rPh>
    <rPh sb="9" eb="10">
      <t>ナカ</t>
    </rPh>
    <phoneticPr fontId="1"/>
  </si>
  <si>
    <t>　アメニティ富田林</t>
    <rPh sb="6" eb="9">
      <t>トンダバヤシ</t>
    </rPh>
    <phoneticPr fontId="1"/>
  </si>
  <si>
    <t>　ベンツ自動車</t>
    <rPh sb="4" eb="7">
      <t>ジドウシャ</t>
    </rPh>
    <phoneticPr fontId="1"/>
  </si>
  <si>
    <t>　白プリウス自動車</t>
    <rPh sb="1" eb="2">
      <t>シロ</t>
    </rPh>
    <rPh sb="6" eb="9">
      <t>ジドウシャ</t>
    </rPh>
    <phoneticPr fontId="1"/>
  </si>
  <si>
    <t>　アルファライフ阿波座</t>
    <rPh sb="8" eb="11">
      <t>アワザ</t>
    </rPh>
    <phoneticPr fontId="1"/>
  </si>
  <si>
    <t>　ドムール岸里東</t>
    <rPh sb="5" eb="8">
      <t>キシノサトヒガシ</t>
    </rPh>
    <phoneticPr fontId="1"/>
  </si>
  <si>
    <t>　プレジール有瀬</t>
    <rPh sb="6" eb="8">
      <t>アリセ</t>
    </rPh>
    <phoneticPr fontId="1"/>
  </si>
  <si>
    <t>支払報酬</t>
    <rPh sb="0" eb="4">
      <t>シハライホウシュウ</t>
    </rPh>
    <phoneticPr fontId="1"/>
  </si>
  <si>
    <t>　司法書士＆土地家屋調査士</t>
    <rPh sb="1" eb="5">
      <t>シホウショシ</t>
    </rPh>
    <rPh sb="6" eb="8">
      <t>トチ</t>
    </rPh>
    <rPh sb="8" eb="10">
      <t>カオク</t>
    </rPh>
    <rPh sb="10" eb="13">
      <t>チョウサシ</t>
    </rPh>
    <phoneticPr fontId="1"/>
  </si>
  <si>
    <t>　山本会計事務所</t>
    <rPh sb="1" eb="3">
      <t>ヤマモト</t>
    </rPh>
    <rPh sb="3" eb="5">
      <t>カイケイ</t>
    </rPh>
    <rPh sb="5" eb="7">
      <t>ジム</t>
    </rPh>
    <rPh sb="7" eb="8">
      <t>ショ</t>
    </rPh>
    <phoneticPr fontId="1"/>
  </si>
  <si>
    <t>　その他</t>
    <rPh sb="3" eb="4">
      <t>ホカ</t>
    </rPh>
    <phoneticPr fontId="1"/>
  </si>
  <si>
    <t>租税公課</t>
    <rPh sb="0" eb="2">
      <t>ソゼイ</t>
    </rPh>
    <rPh sb="2" eb="4">
      <t>コウカ</t>
    </rPh>
    <phoneticPr fontId="1"/>
  </si>
  <si>
    <t>　自動車税</t>
    <rPh sb="1" eb="4">
      <t>ジドウシャ</t>
    </rPh>
    <rPh sb="4" eb="5">
      <t>ゼイ</t>
    </rPh>
    <phoneticPr fontId="1"/>
  </si>
  <si>
    <t>　固都税</t>
    <rPh sb="1" eb="4">
      <t>コトゼイ</t>
    </rPh>
    <phoneticPr fontId="1"/>
  </si>
  <si>
    <t>　取得税プレジール</t>
    <rPh sb="1" eb="3">
      <t>シュトク</t>
    </rPh>
    <rPh sb="3" eb="4">
      <t>ゼイ</t>
    </rPh>
    <phoneticPr fontId="1"/>
  </si>
  <si>
    <t>　取得税甲子園口秋津洲ビル</t>
    <rPh sb="1" eb="3">
      <t>シュトク</t>
    </rPh>
    <rPh sb="3" eb="4">
      <t>ゼイ</t>
    </rPh>
    <rPh sb="4" eb="8">
      <t>コウシエングチ</t>
    </rPh>
    <rPh sb="8" eb="11">
      <t>アキツシマ</t>
    </rPh>
    <phoneticPr fontId="1"/>
  </si>
  <si>
    <t>　取得税収益①</t>
    <rPh sb="1" eb="4">
      <t>シュトクゼイ</t>
    </rPh>
    <rPh sb="4" eb="6">
      <t>シュウエキ</t>
    </rPh>
    <phoneticPr fontId="1"/>
  </si>
  <si>
    <t>　登記印紙代収益①</t>
    <rPh sb="1" eb="3">
      <t>トウキ</t>
    </rPh>
    <rPh sb="3" eb="5">
      <t>インシ</t>
    </rPh>
    <rPh sb="5" eb="6">
      <t>ダイ</t>
    </rPh>
    <rPh sb="6" eb="8">
      <t>シュウエキ</t>
    </rPh>
    <phoneticPr fontId="1"/>
  </si>
  <si>
    <t>　登記印紙代収益②</t>
    <rPh sb="1" eb="3">
      <t>トウキ</t>
    </rPh>
    <rPh sb="3" eb="5">
      <t>インシ</t>
    </rPh>
    <rPh sb="5" eb="6">
      <t>ダイ</t>
    </rPh>
    <rPh sb="6" eb="8">
      <t>シュウエキ</t>
    </rPh>
    <phoneticPr fontId="1"/>
  </si>
  <si>
    <t>管理諸費</t>
    <rPh sb="0" eb="2">
      <t>カンリ</t>
    </rPh>
    <rPh sb="2" eb="4">
      <t>ショヒ</t>
    </rPh>
    <phoneticPr fontId="1"/>
  </si>
  <si>
    <t>雑収入</t>
    <rPh sb="0" eb="3">
      <t>ザツシュウニュウ</t>
    </rPh>
    <phoneticPr fontId="1"/>
  </si>
  <si>
    <t>　社宅家賃</t>
    <rPh sb="1" eb="3">
      <t>シャタク</t>
    </rPh>
    <rPh sb="3" eb="5">
      <t>ヤチン</t>
    </rPh>
    <phoneticPr fontId="1"/>
  </si>
  <si>
    <t>　自動販売機</t>
    <rPh sb="1" eb="3">
      <t>ジドウ</t>
    </rPh>
    <rPh sb="3" eb="6">
      <t>ハンバイキ</t>
    </rPh>
    <phoneticPr fontId="1"/>
  </si>
  <si>
    <t>　融資手数料</t>
    <rPh sb="1" eb="3">
      <t>ユウシ</t>
    </rPh>
    <rPh sb="3" eb="6">
      <t>テスウリョウ</t>
    </rPh>
    <phoneticPr fontId="1"/>
  </si>
  <si>
    <t>　仲介手数料(不動産売上3％*1.1)</t>
    <rPh sb="1" eb="3">
      <t>チュウカイ</t>
    </rPh>
    <rPh sb="3" eb="5">
      <t>テスウ</t>
    </rPh>
    <rPh sb="5" eb="6">
      <t>リョウ</t>
    </rPh>
    <rPh sb="7" eb="10">
      <t>フドウサン</t>
    </rPh>
    <rPh sb="10" eb="12">
      <t>ウリアゲ</t>
    </rPh>
    <phoneticPr fontId="1"/>
  </si>
  <si>
    <t>支払手数料</t>
    <rPh sb="0" eb="5">
      <t>シハライテスウリョウ</t>
    </rPh>
    <phoneticPr fontId="1"/>
  </si>
  <si>
    <t>★修繕費</t>
    <rPh sb="1" eb="4">
      <t>シュウゼンヒ</t>
    </rPh>
    <phoneticPr fontId="1"/>
  </si>
  <si>
    <t>　取得税&amp;登記印紙代(売上3％)</t>
    <rPh sb="1" eb="3">
      <t>シュトク</t>
    </rPh>
    <rPh sb="3" eb="4">
      <t>ゼイ</t>
    </rPh>
    <rPh sb="5" eb="7">
      <t>トウキ</t>
    </rPh>
    <rPh sb="7" eb="9">
      <t>インシ</t>
    </rPh>
    <rPh sb="9" eb="10">
      <t>ダイ</t>
    </rPh>
    <rPh sb="11" eb="13">
      <t>ウリアゲ</t>
    </rPh>
    <phoneticPr fontId="1"/>
  </si>
  <si>
    <t>3月</t>
    <rPh sb="1" eb="2">
      <t>ガツ</t>
    </rPh>
    <phoneticPr fontId="1"/>
  </si>
  <si>
    <t>5月</t>
  </si>
  <si>
    <t>　シティコート今津中</t>
    <rPh sb="7" eb="9">
      <t>イマヅ</t>
    </rPh>
    <rPh sb="9" eb="10">
      <t>ナカ</t>
    </rPh>
    <phoneticPr fontId="1"/>
  </si>
  <si>
    <t>　ドムール岸里東</t>
    <rPh sb="5" eb="8">
      <t>キシノサトヒガシ</t>
    </rPh>
    <phoneticPr fontId="1"/>
  </si>
  <si>
    <t>　西宮市久保町</t>
    <rPh sb="1" eb="4">
      <t>ニシノミヤシ</t>
    </rPh>
    <rPh sb="4" eb="7">
      <t>クボチョウ</t>
    </rPh>
    <phoneticPr fontId="1"/>
  </si>
  <si>
    <t>　日商岩井野里マンション</t>
    <rPh sb="1" eb="5">
      <t>ニッショウイワイ</t>
    </rPh>
    <rPh sb="5" eb="7">
      <t>ノザト</t>
    </rPh>
    <phoneticPr fontId="1"/>
  </si>
  <si>
    <t>　東大阪市寿町</t>
    <rPh sb="1" eb="7">
      <t>ヒガシオオサカシコトブキチョウ</t>
    </rPh>
    <phoneticPr fontId="1"/>
  </si>
  <si>
    <t>　神田中通</t>
    <rPh sb="1" eb="3">
      <t>カンダ</t>
    </rPh>
    <rPh sb="3" eb="5">
      <t>ナカドオリ</t>
    </rPh>
    <phoneticPr fontId="1"/>
  </si>
  <si>
    <t>　プレジール有瀬</t>
    <rPh sb="6" eb="8">
      <t>アリセ</t>
    </rPh>
    <phoneticPr fontId="1"/>
  </si>
  <si>
    <t>収入合計</t>
    <rPh sb="0" eb="2">
      <t>シュウニュウ</t>
    </rPh>
    <rPh sb="2" eb="4">
      <t>ゴウケイ</t>
    </rPh>
    <phoneticPr fontId="1"/>
  </si>
  <si>
    <t>　甲子園口秋津洲ビル</t>
    <rPh sb="1" eb="5">
      <t>コウシエングチ</t>
    </rPh>
    <rPh sb="5" eb="8">
      <t>アキツシマ</t>
    </rPh>
    <phoneticPr fontId="1"/>
  </si>
  <si>
    <t>定期積み金</t>
    <rPh sb="0" eb="2">
      <t>テイキ</t>
    </rPh>
    <rPh sb="2" eb="3">
      <t>ツ</t>
    </rPh>
    <rPh sb="4" eb="5">
      <t>キン</t>
    </rPh>
    <phoneticPr fontId="1"/>
  </si>
  <si>
    <t>　広告料</t>
    <rPh sb="1" eb="4">
      <t>コウコクリョウ</t>
    </rPh>
    <phoneticPr fontId="1"/>
  </si>
  <si>
    <t>借入金＆支払利息</t>
    <rPh sb="0" eb="2">
      <t>カリイレ</t>
    </rPh>
    <rPh sb="2" eb="3">
      <t>キン</t>
    </rPh>
    <rPh sb="4" eb="6">
      <t>シハライ</t>
    </rPh>
    <rPh sb="6" eb="8">
      <t>リソク</t>
    </rPh>
    <phoneticPr fontId="1"/>
  </si>
  <si>
    <t>　塚本事務所</t>
    <rPh sb="1" eb="3">
      <t>ツカモト</t>
    </rPh>
    <rPh sb="3" eb="5">
      <t>ジム</t>
    </rPh>
    <rPh sb="5" eb="6">
      <t>ショ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</si>
  <si>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</si>
  <si>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</si>
  <si>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　社宅家賃</t>
    <rPh sb="1" eb="3">
      <t>シャタク</t>
    </rPh>
    <rPh sb="3" eb="5">
      <t>ヤチン</t>
    </rPh>
    <phoneticPr fontId="1"/>
  </si>
  <si>
    <t>　倉庫</t>
    <rPh sb="1" eb="3">
      <t>ソウコ</t>
    </rPh>
    <phoneticPr fontId="1"/>
  </si>
  <si>
    <t>　駐車場</t>
    <rPh sb="1" eb="4">
      <t>チュウシャジョウ</t>
    </rPh>
    <phoneticPr fontId="1"/>
  </si>
  <si>
    <t>3月</t>
  </si>
  <si>
    <t>4月</t>
  </si>
  <si>
    <t>法定福利費&amp;預り金</t>
    <rPh sb="0" eb="2">
      <t>ホウテイ</t>
    </rPh>
    <rPh sb="2" eb="4">
      <t>フクリ</t>
    </rPh>
    <rPh sb="4" eb="5">
      <t>ヒ</t>
    </rPh>
    <rPh sb="6" eb="7">
      <t>アズカ</t>
    </rPh>
    <rPh sb="8" eb="9">
      <t>キン</t>
    </rPh>
    <phoneticPr fontId="1"/>
  </si>
  <si>
    <t>　セジュール松原</t>
    <rPh sb="6" eb="8">
      <t>マツバラ</t>
    </rPh>
    <phoneticPr fontId="1"/>
  </si>
  <si>
    <t>　茨木市北春日丘駐車場</t>
    <rPh sb="1" eb="4">
      <t>イバラキシ</t>
    </rPh>
    <rPh sb="4" eb="8">
      <t>キタカスガオカ</t>
    </rPh>
    <rPh sb="8" eb="11">
      <t>チュウシャジョウ</t>
    </rPh>
    <phoneticPr fontId="1"/>
  </si>
  <si>
    <t>業務委託手数料（レジス）</t>
    <rPh sb="0" eb="2">
      <t>ギョウム</t>
    </rPh>
    <rPh sb="2" eb="4">
      <t>イタク</t>
    </rPh>
    <rPh sb="4" eb="6">
      <t>テスウ</t>
    </rPh>
    <rPh sb="6" eb="7">
      <t>リョウ</t>
    </rPh>
    <phoneticPr fontId="1"/>
  </si>
  <si>
    <t>その他手数料</t>
    <rPh sb="2" eb="3">
      <t>ホカ</t>
    </rPh>
    <rPh sb="3" eb="6">
      <t>テスウリョウ</t>
    </rPh>
    <phoneticPr fontId="1"/>
  </si>
  <si>
    <t>　借入金①</t>
    <rPh sb="1" eb="3">
      <t>カリイレ</t>
    </rPh>
    <rPh sb="3" eb="4">
      <t>キン</t>
    </rPh>
    <phoneticPr fontId="1"/>
  </si>
  <si>
    <t>　りそな25万</t>
    <rPh sb="6" eb="7">
      <t>マン</t>
    </rPh>
    <phoneticPr fontId="1"/>
  </si>
  <si>
    <t>　北おおさか3万</t>
    <rPh sb="1" eb="2">
      <t>キタ</t>
    </rPh>
    <rPh sb="7" eb="8">
      <t>マン</t>
    </rPh>
    <phoneticPr fontId="1"/>
  </si>
  <si>
    <t>　大阪商工5万</t>
    <rPh sb="1" eb="3">
      <t>オオサカ</t>
    </rPh>
    <rPh sb="3" eb="5">
      <t>ショウコウ</t>
    </rPh>
    <rPh sb="6" eb="7">
      <t>マン</t>
    </rPh>
    <phoneticPr fontId="1"/>
  </si>
  <si>
    <t>支出合計</t>
    <rPh sb="0" eb="2">
      <t>シシュツ</t>
    </rPh>
    <rPh sb="2" eb="4">
      <t>ゴウケイ</t>
    </rPh>
    <phoneticPr fontId="1"/>
  </si>
  <si>
    <t>神戸市灘区赤坂通</t>
    <rPh sb="0" eb="8">
      <t>コウベシナダクアカサカドオリ</t>
    </rPh>
    <phoneticPr fontId="1"/>
  </si>
  <si>
    <t>　エスポワール</t>
    <phoneticPr fontId="1"/>
  </si>
  <si>
    <t>　ジュネス</t>
    <phoneticPr fontId="1"/>
  </si>
  <si>
    <t>　文化</t>
    <rPh sb="1" eb="3">
      <t>ブンカ</t>
    </rPh>
    <phoneticPr fontId="1"/>
  </si>
  <si>
    <t>求人広告</t>
    <rPh sb="0" eb="2">
      <t>キュウジン</t>
    </rPh>
    <rPh sb="2" eb="4">
      <t>コウコク</t>
    </rPh>
    <phoneticPr fontId="1"/>
  </si>
  <si>
    <t>淀川区塚本</t>
    <rPh sb="0" eb="3">
      <t>ヨドガワク</t>
    </rPh>
    <rPh sb="3" eb="5">
      <t>ツカモト</t>
    </rPh>
    <phoneticPr fontId="1"/>
  </si>
  <si>
    <t>中桜塚テラスハウス</t>
    <rPh sb="0" eb="1">
      <t>ナカ</t>
    </rPh>
    <rPh sb="1" eb="3">
      <t>サクラヅカ</t>
    </rPh>
    <phoneticPr fontId="1"/>
  </si>
  <si>
    <t>　ベルメイト長居（7室）</t>
    <rPh sb="6" eb="8">
      <t>ナガイ</t>
    </rPh>
    <rPh sb="10" eb="11">
      <t>シツ</t>
    </rPh>
    <phoneticPr fontId="1"/>
  </si>
  <si>
    <t>　10階事務所</t>
    <rPh sb="3" eb="4">
      <t>カイ</t>
    </rPh>
    <rPh sb="4" eb="6">
      <t>ジム</t>
    </rPh>
    <rPh sb="6" eb="7">
      <t>ショ</t>
    </rPh>
    <phoneticPr fontId="1"/>
  </si>
  <si>
    <t>　11階事務所</t>
    <rPh sb="3" eb="4">
      <t>カイ</t>
    </rPh>
    <rPh sb="4" eb="6">
      <t>ジム</t>
    </rPh>
    <rPh sb="6" eb="7">
      <t>ショ</t>
    </rPh>
    <phoneticPr fontId="1"/>
  </si>
  <si>
    <t>　11階会議室</t>
    <rPh sb="3" eb="4">
      <t>カイ</t>
    </rPh>
    <rPh sb="4" eb="7">
      <t>カイギシツ</t>
    </rPh>
    <phoneticPr fontId="1"/>
  </si>
  <si>
    <t>　若杉ビル駐車場</t>
    <rPh sb="1" eb="3">
      <t>ワカスギ</t>
    </rPh>
    <rPh sb="5" eb="8">
      <t>チュウシャジョウ</t>
    </rPh>
    <phoneticPr fontId="1"/>
  </si>
  <si>
    <t>　マスターリース家賃(ベルメイト)</t>
    <rPh sb="8" eb="10">
      <t>ヤチン</t>
    </rPh>
    <phoneticPr fontId="1"/>
  </si>
  <si>
    <t>　マスターリース（野里マンション）</t>
    <rPh sb="9" eb="11">
      <t>ノザト</t>
    </rPh>
    <phoneticPr fontId="1"/>
  </si>
  <si>
    <t>　赤坂地代＆家賃</t>
    <rPh sb="1" eb="3">
      <t>アカサカ</t>
    </rPh>
    <rPh sb="3" eb="5">
      <t>チダイ</t>
    </rPh>
    <rPh sb="6" eb="8">
      <t>ヤチン</t>
    </rPh>
    <phoneticPr fontId="1"/>
  </si>
  <si>
    <t>　レジスコート松原</t>
    <rPh sb="7" eb="9">
      <t>マツバラ</t>
    </rPh>
    <phoneticPr fontId="1"/>
  </si>
  <si>
    <t>　レジスコート今津中</t>
    <rPh sb="7" eb="9">
      <t>イマヅ</t>
    </rPh>
    <rPh sb="9" eb="10">
      <t>ナカ</t>
    </rPh>
    <phoneticPr fontId="1"/>
  </si>
  <si>
    <t>　レジスコート東難波Ⅰ</t>
    <rPh sb="7" eb="11">
      <t>ヒガシナニワ１</t>
    </rPh>
    <phoneticPr fontId="1"/>
  </si>
  <si>
    <t>　ジュネス米澤</t>
    <rPh sb="5" eb="7">
      <t>ヨネザワ</t>
    </rPh>
    <phoneticPr fontId="1"/>
  </si>
  <si>
    <t>　米澤文化</t>
    <rPh sb="1" eb="3">
      <t>ヨネザワ</t>
    </rPh>
    <rPh sb="3" eb="5">
      <t>ブンカ</t>
    </rPh>
    <phoneticPr fontId="1"/>
  </si>
  <si>
    <t>　その他</t>
    <rPh sb="3" eb="4">
      <t>ホカ</t>
    </rPh>
    <phoneticPr fontId="1"/>
  </si>
  <si>
    <t>レジスコート松原</t>
    <rPh sb="6" eb="8">
      <t>マツバラ</t>
    </rPh>
    <phoneticPr fontId="1"/>
  </si>
  <si>
    <t>　永和信金10万①</t>
    <rPh sb="1" eb="3">
      <t>エイワ</t>
    </rPh>
    <rPh sb="3" eb="5">
      <t>シンキン</t>
    </rPh>
    <rPh sb="7" eb="8">
      <t>マン</t>
    </rPh>
    <phoneticPr fontId="1"/>
  </si>
  <si>
    <t>　永和信金10万②</t>
    <rPh sb="1" eb="3">
      <t>エイワ</t>
    </rPh>
    <rPh sb="3" eb="5">
      <t>シンキン</t>
    </rPh>
    <rPh sb="7" eb="8">
      <t>マン</t>
    </rPh>
    <phoneticPr fontId="1"/>
  </si>
  <si>
    <t>西区九条2棟</t>
    <rPh sb="0" eb="2">
      <t>ニシク</t>
    </rPh>
    <rPh sb="2" eb="4">
      <t>クジョウ</t>
    </rPh>
    <rPh sb="5" eb="6">
      <t>トウ</t>
    </rPh>
    <phoneticPr fontId="1"/>
  </si>
  <si>
    <t>レジスコート九条Ⅱ（サイズハイツ九条</t>
    <rPh sb="6" eb="9">
      <t>クジョウ２</t>
    </rPh>
    <rPh sb="16" eb="18">
      <t>クジョウ</t>
    </rPh>
    <phoneticPr fontId="1"/>
  </si>
  <si>
    <t>　レジスコート東難波Ⅰ</t>
    <rPh sb="7" eb="10">
      <t>ヒガシナニワ</t>
    </rPh>
    <phoneticPr fontId="1"/>
  </si>
  <si>
    <t>米澤文化</t>
    <rPh sb="0" eb="2">
      <t>ヨネザワ</t>
    </rPh>
    <rPh sb="2" eb="4">
      <t>ブンカ</t>
    </rPh>
    <phoneticPr fontId="1"/>
  </si>
  <si>
    <t>バモス４</t>
    <phoneticPr fontId="1"/>
  </si>
  <si>
    <t>不動産仕入高(不動産売上×85％)</t>
    <rPh sb="0" eb="3">
      <t>フドウサン</t>
    </rPh>
    <rPh sb="3" eb="5">
      <t>シイレ</t>
    </rPh>
    <rPh sb="5" eb="6">
      <t>ダカ</t>
    </rPh>
    <rPh sb="7" eb="10">
      <t>フドウサン</t>
    </rPh>
    <rPh sb="10" eb="12">
      <t>ウリアゲ</t>
    </rPh>
    <phoneticPr fontId="1"/>
  </si>
  <si>
    <t>社会保険料</t>
    <rPh sb="0" eb="2">
      <t>シャカイ</t>
    </rPh>
    <rPh sb="2" eb="5">
      <t>ホケンリョウ</t>
    </rPh>
    <phoneticPr fontId="1"/>
  </si>
  <si>
    <t>　社会保険料（賞与）</t>
    <rPh sb="1" eb="3">
      <t>シャカイ</t>
    </rPh>
    <rPh sb="3" eb="6">
      <t>ホケンリョウ</t>
    </rPh>
    <rPh sb="7" eb="9">
      <t>ショウヨ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</si>
  <si>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</si>
  <si>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給与</t>
    <rPh sb="0" eb="2">
      <t>キュウヨ</t>
    </rPh>
    <phoneticPr fontId="1"/>
  </si>
  <si>
    <t>給与手当</t>
    <rPh sb="0" eb="2">
      <t>キュウヨ</t>
    </rPh>
    <rPh sb="2" eb="4">
      <t>テアテ</t>
    </rPh>
    <phoneticPr fontId="1"/>
  </si>
  <si>
    <t>ゼンリン①</t>
    <phoneticPr fontId="1"/>
  </si>
  <si>
    <t>ゼンリン②</t>
    <phoneticPr fontId="1"/>
  </si>
  <si>
    <t>アットホーム</t>
    <phoneticPr fontId="1"/>
  </si>
  <si>
    <t>らくまち</t>
    <phoneticPr fontId="1"/>
  </si>
  <si>
    <t>その他</t>
    <rPh sb="2" eb="3">
      <t>ホカ</t>
    </rPh>
    <phoneticPr fontId="1"/>
  </si>
  <si>
    <t>広告料（賃貸）</t>
    <rPh sb="0" eb="3">
      <t>コウコクリョウ</t>
    </rPh>
    <rPh sb="4" eb="6">
      <t>チンタイ</t>
    </rPh>
    <phoneticPr fontId="1"/>
  </si>
  <si>
    <t>月割火災保険料（プレジール有瀬）</t>
    <rPh sb="0" eb="2">
      <t>ツキワリ</t>
    </rPh>
    <rPh sb="2" eb="4">
      <t>カサイ</t>
    </rPh>
    <rPh sb="4" eb="7">
      <t>ホケンリョウ</t>
    </rPh>
    <rPh sb="13" eb="15">
      <t>アリセ</t>
    </rPh>
    <phoneticPr fontId="1"/>
  </si>
  <si>
    <t>月割火災保険料（レジスコート東難波）</t>
    <rPh sb="0" eb="2">
      <t>ツキワリ</t>
    </rPh>
    <rPh sb="2" eb="4">
      <t>カサイ</t>
    </rPh>
    <rPh sb="4" eb="7">
      <t>ホケンリョウ</t>
    </rPh>
    <rPh sb="14" eb="17">
      <t>ヒガシナニワ</t>
    </rPh>
    <phoneticPr fontId="1"/>
  </si>
  <si>
    <t>月割火災保険料（米澤文化）</t>
    <rPh sb="0" eb="2">
      <t>ツキワリ</t>
    </rPh>
    <rPh sb="2" eb="4">
      <t>カサイ</t>
    </rPh>
    <rPh sb="4" eb="7">
      <t>ホケンリョウ</t>
    </rPh>
    <rPh sb="8" eb="10">
      <t>ヨネザワ</t>
    </rPh>
    <rPh sb="10" eb="12">
      <t>ブンカ</t>
    </rPh>
    <phoneticPr fontId="1"/>
  </si>
  <si>
    <t>月割火災保険料（バモス4）</t>
    <rPh sb="0" eb="2">
      <t>ツキワリ</t>
    </rPh>
    <rPh sb="2" eb="4">
      <t>カサイ</t>
    </rPh>
    <rPh sb="4" eb="7">
      <t>ホケンリョウ</t>
    </rPh>
    <phoneticPr fontId="1"/>
  </si>
  <si>
    <t>　その他（PJ）</t>
    <rPh sb="3" eb="4">
      <t>ホカ</t>
    </rPh>
    <phoneticPr fontId="1"/>
  </si>
  <si>
    <t>バモス4</t>
    <phoneticPr fontId="1"/>
  </si>
  <si>
    <t>長期前払費用償却</t>
    <rPh sb="0" eb="2">
      <t>チョウキ</t>
    </rPh>
    <rPh sb="2" eb="6">
      <t>マエバライヒヨウ</t>
    </rPh>
    <rPh sb="6" eb="8">
      <t>ショウキャク</t>
    </rPh>
    <phoneticPr fontId="1"/>
  </si>
  <si>
    <t>消費税（1200万円想定）</t>
    <rPh sb="0" eb="3">
      <t>ショウヒゼイ</t>
    </rPh>
    <rPh sb="8" eb="10">
      <t>マンエン</t>
    </rPh>
    <rPh sb="10" eb="12">
      <t>ソウテイ</t>
    </rPh>
    <phoneticPr fontId="1"/>
  </si>
  <si>
    <t>固定資産税（月割）</t>
    <rPh sb="0" eb="2">
      <t>コテイ</t>
    </rPh>
    <rPh sb="2" eb="5">
      <t>シサンゼイ</t>
    </rPh>
    <rPh sb="6" eb="8">
      <t>ツキワリ</t>
    </rPh>
    <phoneticPr fontId="1"/>
  </si>
  <si>
    <t>不動産取得税（月割）</t>
    <rPh sb="0" eb="3">
      <t>フドウサン</t>
    </rPh>
    <rPh sb="3" eb="5">
      <t>シュトク</t>
    </rPh>
    <rPh sb="5" eb="6">
      <t>ゼイ</t>
    </rPh>
    <rPh sb="7" eb="9">
      <t>ツキワリ</t>
    </rPh>
    <phoneticPr fontId="1"/>
  </si>
  <si>
    <t>不動産登記印紙代（月割）</t>
    <rPh sb="0" eb="3">
      <t>フドウサン</t>
    </rPh>
    <rPh sb="3" eb="5">
      <t>トウキ</t>
    </rPh>
    <rPh sb="5" eb="7">
      <t>インシ</t>
    </rPh>
    <rPh sb="7" eb="8">
      <t>ダイ</t>
    </rPh>
    <rPh sb="9" eb="11">
      <t>ツキワリ</t>
    </rPh>
    <phoneticPr fontId="1"/>
  </si>
  <si>
    <t>費用合計</t>
    <rPh sb="0" eb="2">
      <t>ヒヨウ</t>
    </rPh>
    <rPh sb="2" eb="4">
      <t>ゴウケイ</t>
    </rPh>
    <phoneticPr fontId="1"/>
  </si>
  <si>
    <t>売上合計</t>
    <rPh sb="0" eb="2">
      <t>ウリアゲ</t>
    </rPh>
    <rPh sb="2" eb="4">
      <t>ゴウケイ</t>
    </rPh>
    <phoneticPr fontId="1"/>
  </si>
  <si>
    <t>税引前損益</t>
    <rPh sb="0" eb="3">
      <t>ゼイビキマエ</t>
    </rPh>
    <rPh sb="3" eb="5">
      <t>ソンエキ</t>
    </rPh>
    <phoneticPr fontId="1"/>
  </si>
  <si>
    <t>プロジェクト</t>
    <phoneticPr fontId="1"/>
  </si>
  <si>
    <t>一棟収益</t>
    <rPh sb="0" eb="2">
      <t>イットウ</t>
    </rPh>
    <rPh sb="2" eb="4">
      <t>シュウエキ</t>
    </rPh>
    <phoneticPr fontId="1"/>
  </si>
  <si>
    <t>仲介事業売上</t>
    <rPh sb="0" eb="2">
      <t>チュウカイ</t>
    </rPh>
    <rPh sb="2" eb="4">
      <t>ジギョウ</t>
    </rPh>
    <rPh sb="4" eb="6">
      <t>ウリアゲ</t>
    </rPh>
    <phoneticPr fontId="1"/>
  </si>
  <si>
    <t>当期積み上げ</t>
    <rPh sb="0" eb="2">
      <t>トウキ</t>
    </rPh>
    <rPh sb="2" eb="3">
      <t>ツ</t>
    </rPh>
    <rPh sb="4" eb="5">
      <t>ア</t>
    </rPh>
    <phoneticPr fontId="1"/>
  </si>
  <si>
    <t>融資手数料</t>
    <rPh sb="0" eb="2">
      <t>ユウシ</t>
    </rPh>
    <rPh sb="2" eb="5">
      <t>テスウリョウ</t>
    </rPh>
    <phoneticPr fontId="1"/>
  </si>
  <si>
    <t>修繕費（原状回復）</t>
    <rPh sb="0" eb="2">
      <t>シュウゼン</t>
    </rPh>
    <rPh sb="2" eb="3">
      <t>ヒ</t>
    </rPh>
    <rPh sb="4" eb="6">
      <t>ゲンジョウ</t>
    </rPh>
    <rPh sb="6" eb="8">
      <t>カイフク</t>
    </rPh>
    <phoneticPr fontId="1"/>
  </si>
  <si>
    <t>仲介手数料（不動産売上*3.3%）</t>
    <rPh sb="0" eb="2">
      <t>チュウカイ</t>
    </rPh>
    <rPh sb="2" eb="5">
      <t>テスウリョウ</t>
    </rPh>
    <rPh sb="6" eb="9">
      <t>フドウサン</t>
    </rPh>
    <rPh sb="9" eb="11">
      <t>ウリアゲ</t>
    </rPh>
    <phoneticPr fontId="1"/>
  </si>
  <si>
    <t>　不動産取得税（バモス４）</t>
    <rPh sb="1" eb="4">
      <t>フドウサン</t>
    </rPh>
    <rPh sb="4" eb="6">
      <t>シュトク</t>
    </rPh>
    <rPh sb="6" eb="7">
      <t>ゼイ</t>
    </rPh>
    <phoneticPr fontId="1"/>
  </si>
  <si>
    <t>　不動産取得税（大桐①＆②、垂水町）</t>
    <rPh sb="1" eb="4">
      <t>フドウサン</t>
    </rPh>
    <rPh sb="4" eb="6">
      <t>シュトク</t>
    </rPh>
    <rPh sb="6" eb="7">
      <t>ゼイ</t>
    </rPh>
    <rPh sb="8" eb="10">
      <t>ダイドウ</t>
    </rPh>
    <rPh sb="14" eb="17">
      <t>タルミチョウ</t>
    </rPh>
    <phoneticPr fontId="1"/>
  </si>
  <si>
    <t>　神戸市灘区赤坂通</t>
    <rPh sb="1" eb="9">
      <t>コウベシナダクアカサカドオリ</t>
    </rPh>
    <phoneticPr fontId="1"/>
  </si>
  <si>
    <t>　西区九条2棟</t>
    <rPh sb="1" eb="3">
      <t>ニシク</t>
    </rPh>
    <rPh sb="3" eb="5">
      <t>クジョウ</t>
    </rPh>
    <rPh sb="6" eb="7">
      <t>トウ</t>
    </rPh>
    <phoneticPr fontId="1"/>
  </si>
  <si>
    <t>　バモス４</t>
    <phoneticPr fontId="1"/>
  </si>
  <si>
    <t>火災保険料　バモス４</t>
    <rPh sb="0" eb="2">
      <t>カサイ</t>
    </rPh>
    <rPh sb="2" eb="5">
      <t>ホケンリョウ</t>
    </rPh>
    <phoneticPr fontId="1"/>
  </si>
  <si>
    <t>自動車保険　</t>
    <rPh sb="0" eb="3">
      <t>ジドウシャ</t>
    </rPh>
    <rPh sb="3" eb="5">
      <t>ホケン</t>
    </rPh>
    <phoneticPr fontId="1"/>
  </si>
  <si>
    <t>　大阪商工10万</t>
    <rPh sb="1" eb="3">
      <t>オオサカ</t>
    </rPh>
    <rPh sb="3" eb="5">
      <t>ショウコウ</t>
    </rPh>
    <rPh sb="7" eb="8">
      <t>マン</t>
    </rPh>
    <phoneticPr fontId="1"/>
  </si>
  <si>
    <t>大阪信金</t>
    <rPh sb="0" eb="2">
      <t>オオサカ</t>
    </rPh>
    <rPh sb="2" eb="4">
      <t>シンキン</t>
    </rPh>
    <phoneticPr fontId="1"/>
  </si>
  <si>
    <t>吹田市垂水町</t>
    <rPh sb="0" eb="3">
      <t>スイタシ</t>
    </rPh>
    <rPh sb="3" eb="6">
      <t>タルミチョウ</t>
    </rPh>
    <phoneticPr fontId="1"/>
  </si>
  <si>
    <t>エクレ鷹取</t>
    <rPh sb="3" eb="5">
      <t>タカトリ</t>
    </rPh>
    <phoneticPr fontId="1"/>
  </si>
  <si>
    <t>南武庫之荘</t>
    <rPh sb="0" eb="5">
      <t>ミナミムコノソウ</t>
    </rPh>
    <phoneticPr fontId="1"/>
  </si>
  <si>
    <t>利息</t>
    <rPh sb="0" eb="2">
      <t>リソク</t>
    </rPh>
    <phoneticPr fontId="1"/>
  </si>
  <si>
    <t>借入金元本</t>
    <rPh sb="0" eb="2">
      <t>カリイレ</t>
    </rPh>
    <rPh sb="2" eb="3">
      <t>キン</t>
    </rPh>
    <rPh sb="3" eb="5">
      <t>ガンポン</t>
    </rPh>
    <phoneticPr fontId="1"/>
  </si>
  <si>
    <t>南森町駅前ビル融資</t>
    <rPh sb="0" eb="4">
      <t>ミナミモリマチエキ</t>
    </rPh>
    <rPh sb="4" eb="5">
      <t>マエ</t>
    </rPh>
    <rPh sb="7" eb="9">
      <t>ユウシ</t>
    </rPh>
    <phoneticPr fontId="1"/>
  </si>
  <si>
    <t>人件費給与（7名）</t>
    <rPh sb="0" eb="3">
      <t>ジンケンヒ</t>
    </rPh>
    <rPh sb="3" eb="5">
      <t>キュウヨ</t>
    </rPh>
    <rPh sb="7" eb="8">
      <t>メイ</t>
    </rPh>
    <phoneticPr fontId="1"/>
  </si>
  <si>
    <t>（6名）</t>
    <rPh sb="2" eb="3">
      <t>メイ</t>
    </rPh>
    <phoneticPr fontId="1"/>
  </si>
  <si>
    <t>人件費給与（5名）</t>
    <rPh sb="0" eb="3">
      <t>ジンケンヒ</t>
    </rPh>
    <rPh sb="3" eb="5">
      <t>キュウヨ</t>
    </rPh>
    <rPh sb="7" eb="8">
      <t>メイ</t>
    </rPh>
    <phoneticPr fontId="1"/>
  </si>
  <si>
    <t>収入―支出</t>
    <rPh sb="0" eb="2">
      <t>シュウニュウ</t>
    </rPh>
    <rPh sb="3" eb="5">
      <t>シシュツ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</si>
</sst>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yyyy&quot;年&quot;m&quot;月&quot;;@"/>
    <numFmt numFmtId="178" formatCode="#,##0_);\(#,##0\)"/>
    <numFmt numFmtId="179" formatCode="#,##0_);[Red]\(#,##0\)"/>
    <numFmt numFmtId="180" formatCode="#,##0_ ;[Red]\-#,##0\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 style="double">
        <color indexed="64"/>
      </right>
      <top/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>
      <alignment vertical="center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2" borderId="10" xfId="0" applyFill="1" applyBorder="1" applyAlignment="1">
      <alignment vertical="center" shrinkToFit="1"/>
    </xf>
    <xf numFmtId="176" fontId="0" fillId="2" borderId="8" xfId="0" applyNumberFormat="1" applyFill="1" applyBorder="1">
      <alignment vertical="center"/>
    </xf>
    <xf numFmtId="176" fontId="0" fillId="2" borderId="7" xfId="0" applyNumberFormat="1" applyFill="1" applyBorder="1">
      <alignment vertical="center"/>
    </xf>
    <xf numFmtId="0" fontId="0" fillId="0" borderId="13" xfId="0" applyBorder="1" applyAlignment="1">
      <alignment vertical="center" shrinkToFit="1"/>
    </xf>
    <xf numFmtId="49" fontId="0" fillId="0" borderId="12" xfId="0" applyNumberFormat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0" fontId="0" fillId="0" borderId="14" xfId="0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 applyAlignment="1">
      <alignment horizontal="right" vertical="center"/>
    </xf>
    <xf numFmtId="176" fontId="0" fillId="3" borderId="0" xfId="0" applyNumberFormat="1" applyFill="1">
      <alignment vertical="center"/>
    </xf>
    <xf numFmtId="176" fontId="0" fillId="3" borderId="15" xfId="0" applyNumberFormat="1" applyFill="1" applyBorder="1">
      <alignment vertical="center"/>
    </xf>
    <xf numFmtId="1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4" borderId="0" xfId="0" applyFill="1">
      <alignment vertical="center"/>
    </xf>
    <xf numFmtId="176" fontId="0" fillId="4" borderId="0" xfId="0" applyNumberFormat="1" applyFill="1">
      <alignment vertical="center"/>
    </xf>
    <xf numFmtId="0" fontId="0" fillId="5" borderId="0" xfId="0" applyFill="1">
      <alignment vertical="center"/>
    </xf>
    <xf numFmtId="176" fontId="0" fillId="5" borderId="0" xfId="0" applyNumberFormat="1" applyFill="1">
      <alignment vertical="center"/>
    </xf>
    <xf numFmtId="176" fontId="0" fillId="5" borderId="15" xfId="0" applyNumberFormat="1" applyFill="1" applyBorder="1">
      <alignment vertical="center"/>
    </xf>
    <xf numFmtId="10" fontId="0" fillId="5" borderId="0" xfId="0" applyNumberFormat="1" applyFill="1">
      <alignment vertical="center"/>
    </xf>
    <xf numFmtId="0" fontId="0" fillId="6" borderId="0" xfId="0" applyFill="1">
      <alignment vertical="center"/>
    </xf>
    <xf numFmtId="176" fontId="0" fillId="6" borderId="0" xfId="0" applyNumberFormat="1" applyFill="1">
      <alignment vertical="center"/>
    </xf>
    <xf numFmtId="10" fontId="0" fillId="0" borderId="14" xfId="0" applyNumberFormat="1" applyBorder="1">
      <alignment vertical="center"/>
    </xf>
    <xf numFmtId="179" fontId="0" fillId="0" borderId="0" xfId="0" applyNumberFormat="1">
      <alignment vertical="center"/>
    </xf>
    <xf numFmtId="176" fontId="0" fillId="7" borderId="0" xfId="0" applyNumberFormat="1" applyFill="1">
      <alignment vertical="center"/>
    </xf>
    <xf numFmtId="180" fontId="0" fillId="0" borderId="0" xfId="0" applyNumberFormat="1">
      <alignment vertical="center"/>
    </xf>
    <xf numFmtId="176" fontId="0" fillId="8" borderId="0" xfId="0" applyNumberFormat="1" applyFill="1">
      <alignment vertical="center"/>
    </xf>
    <xf numFmtId="0" fontId="0" fillId="8" borderId="0" xfId="0" applyFill="1">
      <alignment vertical="center"/>
    </xf>
    <xf numFmtId="179" fontId="0" fillId="8" borderId="0" xfId="0" applyNumberFormat="1" applyFill="1">
      <alignment vertical="center"/>
    </xf>
    <xf numFmtId="180" fontId="0" fillId="8" borderId="0" xfId="0" applyNumberFormat="1" applyFill="1">
      <alignment vertical="center"/>
    </xf>
    <xf numFmtId="0" fontId="0" fillId="0" borderId="0" xfId="0" applyAlignment="1">
      <alignment horizontal="left" vertical="center" indent="1"/>
    </xf>
    <xf numFmtId="179" fontId="0" fillId="0" borderId="0" xfId="0" applyNumberFormat="1" applyAlignment="1">
      <alignment horizontal="left" vertical="center" indent="1"/>
    </xf>
    <xf numFmtId="180" fontId="0" fillId="2" borderId="0" xfId="0" applyNumberFormat="1" applyFill="1">
      <alignment vertical="center"/>
    </xf>
    <xf numFmtId="180" fontId="0" fillId="4" borderId="0" xfId="0" applyNumberFormat="1" applyFill="1">
      <alignment vertical="center"/>
    </xf>
    <xf numFmtId="180" fontId="0" fillId="3" borderId="0" xfId="0" applyNumberFormat="1" applyFill="1">
      <alignment vertical="center"/>
    </xf>
    <xf numFmtId="180" fontId="0" fillId="0" borderId="0" xfId="0" applyNumberFormat="1" applyAlignment="1">
      <alignment horizontal="center" vertical="center"/>
    </xf>
    <xf numFmtId="180" fontId="0" fillId="6" borderId="0" xfId="0" applyNumberFormat="1" applyFill="1">
      <alignment vertical="center"/>
    </xf>
    <xf numFmtId="0" fontId="0" fillId="0" borderId="15" xfId="0" applyBorder="1">
      <alignment vertical="center"/>
    </xf>
    <xf numFmtId="176" fontId="0" fillId="0" borderId="15" xfId="0" applyNumberFormat="1" applyBorder="1" applyAlignment="1">
      <alignment horizontal="center" vertical="center"/>
    </xf>
    <xf numFmtId="180" fontId="0" fillId="0" borderId="15" xfId="0" applyNumberFormat="1" applyBorder="1">
      <alignment vertical="center"/>
    </xf>
    <xf numFmtId="180" fontId="0" fillId="2" borderId="15" xfId="0" applyNumberFormat="1" applyFill="1" applyBorder="1">
      <alignment vertical="center"/>
    </xf>
    <xf numFmtId="180" fontId="0" fillId="4" borderId="15" xfId="0" applyNumberFormat="1" applyFill="1" applyBorder="1">
      <alignment vertical="center"/>
    </xf>
    <xf numFmtId="180" fontId="0" fillId="3" borderId="15" xfId="0" applyNumberFormat="1" applyFill="1" applyBorder="1">
      <alignment vertical="center"/>
    </xf>
    <xf numFmtId="180" fontId="0" fillId="0" borderId="15" xfId="0" applyNumberFormat="1" applyBorder="1" applyAlignment="1">
      <alignment horizontal="center" vertical="center"/>
    </xf>
    <xf numFmtId="180" fontId="0" fillId="8" borderId="15" xfId="0" applyNumberFormat="1" applyFill="1" applyBorder="1">
      <alignment vertical="center"/>
    </xf>
    <xf numFmtId="180" fontId="0" fillId="6" borderId="15" xfId="0" applyNumberFormat="1" applyFill="1" applyBorder="1">
      <alignment vertical="center"/>
    </xf>
    <xf numFmtId="0" fontId="0" fillId="9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0" borderId="17" xfId="0" applyBorder="1">
      <alignment vertical="center"/>
    </xf>
    <xf numFmtId="180" fontId="0" fillId="0" borderId="17" xfId="0" applyNumberFormat="1" applyBorder="1">
      <alignment vertical="center"/>
    </xf>
    <xf numFmtId="180" fontId="0" fillId="0" borderId="18" xfId="0" applyNumberFormat="1" applyBorder="1">
      <alignment vertical="center"/>
    </xf>
    <xf numFmtId="180" fontId="0" fillId="0" borderId="0" xfId="0" applyNumberFormat="1" applyAlignment="1">
      <alignment horizontal="right" vertical="center"/>
    </xf>
    <xf numFmtId="0" fontId="0" fillId="9" borderId="0" xfId="0" applyFill="1" applyAlignment="1">
      <alignment horizontal="left" vertical="center" indent="1"/>
    </xf>
    <xf numFmtId="179" fontId="0" fillId="7" borderId="0" xfId="0" applyNumberFormat="1" applyFill="1">
      <alignment vertical="center"/>
    </xf>
    <xf numFmtId="0" fontId="0" fillId="5" borderId="0" xfId="0" applyFill="1" applyAlignment="1">
      <alignment horizontal="left" vertical="center" indent="1"/>
    </xf>
    <xf numFmtId="179" fontId="0" fillId="5" borderId="0" xfId="0" applyNumberFormat="1" applyFill="1">
      <alignment vertical="center"/>
    </xf>
    <xf numFmtId="179" fontId="0" fillId="3" borderId="0" xfId="0" applyNumberFormat="1" applyFill="1">
      <alignment vertical="center"/>
    </xf>
    <xf numFmtId="176" fontId="0" fillId="10" borderId="0" xfId="0" applyNumberFormat="1" applyFill="1" applyAlignment="1">
      <alignment horizontal="center" vertical="center"/>
    </xf>
    <xf numFmtId="0" fontId="0" fillId="10" borderId="0" xfId="0" applyFill="1">
      <alignment vertical="center"/>
    </xf>
    <xf numFmtId="176" fontId="0" fillId="10" borderId="0" xfId="0" applyNumberFormat="1" applyFill="1">
      <alignment vertical="center"/>
    </xf>
    <xf numFmtId="179" fontId="0" fillId="10" borderId="0" xfId="0" applyNumberFormat="1" applyFill="1">
      <alignment vertical="center"/>
    </xf>
    <xf numFmtId="0" fontId="0" fillId="10" borderId="0" xfId="0" applyFill="1" applyAlignment="1">
      <alignment horizontal="center" vertical="center"/>
    </xf>
    <xf numFmtId="180" fontId="0" fillId="10" borderId="0" xfId="0" applyNumberFormat="1" applyFill="1">
      <alignment vertical="center"/>
    </xf>
    <xf numFmtId="0" fontId="0" fillId="0" borderId="0" xfId="0" applyFill="1">
      <alignment vertical="center"/>
    </xf>
    <xf numFmtId="176" fontId="0" fillId="9" borderId="0" xfId="0" applyNumberFormat="1" applyFill="1">
      <alignment vertical="center"/>
    </xf>
    <xf numFmtId="0" fontId="0" fillId="11" borderId="0" xfId="0" applyFill="1">
      <alignment vertical="center"/>
    </xf>
    <xf numFmtId="176" fontId="0" fillId="11" borderId="0" xfId="0" applyNumberForma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4A19E-B118-42D2-AA87-95D594974CA0}">
  <sheetPr>
    <pageSetUpPr fitToPage="1"/>
  </sheetPr>
  <dimension ref="A1:T158"/>
  <sheetViews>
    <sheetView tabSelected="1" zoomScaleNormal="100" workbookViewId="0">
      <pane xSplit="1" ySplit="2" topLeftCell="L3" activePane="bottomRight" state="frozen"/>
      <selection pane="topRight" activeCell="B1" sqref="B1"/>
      <selection pane="bottomLeft" activeCell="A2" sqref="A2"/>
      <selection pane="bottomRight" activeCell="R127" sqref="R127"/>
    </sheetView>
  </sheetViews>
  <sheetFormatPr defaultRowHeight="18.75" x14ac:dyDescent="0.4"/>
  <cols>
    <col min="1" max="1" width="32.875" customWidth="1"/>
    <col min="2" max="2" width="11.125" customWidth="1"/>
    <col min="3" max="5" width="11.125" bestFit="1" customWidth="1"/>
    <col min="6" max="22" width="11.125" customWidth="1"/>
  </cols>
  <sheetData>
    <row r="1" spans="1:20" x14ac:dyDescent="0.4">
      <c r="B1">
        <v>2024</v>
      </c>
      <c r="H1">
        <v>2025</v>
      </c>
      <c r="T1">
        <v>2026</v>
      </c>
    </row>
    <row r="2" spans="1:20" s="31" customFormat="1" x14ac:dyDescent="0.4">
      <c r="B2" s="32" t="s">
        <v>86</v>
      </c>
      <c r="C2" s="32" t="s">
        <v>87</v>
      </c>
      <c r="D2" s="32" t="s">
        <v>88</v>
      </c>
      <c r="E2" s="32" t="s">
        <v>89</v>
      </c>
      <c r="F2" s="32" t="s">
        <v>90</v>
      </c>
      <c r="G2" s="32" t="s">
        <v>91</v>
      </c>
      <c r="H2" s="32" t="s">
        <v>92</v>
      </c>
      <c r="I2" s="32" t="s">
        <v>93</v>
      </c>
      <c r="J2" s="32" t="s">
        <v>156</v>
      </c>
      <c r="K2" s="76" t="s">
        <v>157</v>
      </c>
      <c r="L2" s="76" t="s">
        <v>137</v>
      </c>
      <c r="M2" s="76" t="s">
        <v>85</v>
      </c>
      <c r="N2" s="76" t="s">
        <v>86</v>
      </c>
      <c r="O2" s="32" t="s">
        <v>87</v>
      </c>
      <c r="P2" s="32" t="s">
        <v>88</v>
      </c>
      <c r="Q2" s="32" t="s">
        <v>89</v>
      </c>
      <c r="R2" s="32" t="s">
        <v>90</v>
      </c>
      <c r="S2" s="32" t="s">
        <v>91</v>
      </c>
      <c r="T2" s="32" t="s">
        <v>92</v>
      </c>
    </row>
    <row r="3" spans="1:20" x14ac:dyDescent="0.4">
      <c r="K3" s="77"/>
      <c r="L3" s="77"/>
      <c r="M3" s="77"/>
      <c r="N3" s="77"/>
    </row>
    <row r="4" spans="1:20" x14ac:dyDescent="0.4">
      <c r="A4" s="22" t="s">
        <v>82</v>
      </c>
      <c r="K4" s="77"/>
      <c r="L4" s="77"/>
      <c r="M4" s="77"/>
      <c r="N4" s="77"/>
    </row>
    <row r="5" spans="1:20" x14ac:dyDescent="0.4">
      <c r="K5" s="77"/>
      <c r="L5" s="77"/>
      <c r="M5" s="77"/>
      <c r="N5" s="77"/>
    </row>
    <row r="6" spans="1:20" x14ac:dyDescent="0.4">
      <c r="A6" s="22" t="s">
        <v>46</v>
      </c>
      <c r="B6" s="23">
        <f t="shared" ref="B6:Q6" si="0">SUM(B7:B25)</f>
        <v>3973000</v>
      </c>
      <c r="C6" s="23">
        <f t="shared" si="0"/>
        <v>3775000</v>
      </c>
      <c r="D6" s="23">
        <f t="shared" si="0"/>
        <v>4910000</v>
      </c>
      <c r="E6" s="23">
        <f t="shared" si="0"/>
        <v>4798000</v>
      </c>
      <c r="F6" s="23">
        <f t="shared" si="0"/>
        <v>4843000</v>
      </c>
      <c r="G6" s="23">
        <f t="shared" si="0"/>
        <v>4753000</v>
      </c>
      <c r="H6" s="23">
        <f t="shared" si="0"/>
        <v>3949000</v>
      </c>
      <c r="I6" s="23">
        <f t="shared" si="0"/>
        <v>3820000</v>
      </c>
      <c r="J6" s="23">
        <f t="shared" si="0"/>
        <v>3712000</v>
      </c>
      <c r="K6" s="78">
        <f t="shared" si="0"/>
        <v>3712000</v>
      </c>
      <c r="L6" s="78">
        <f t="shared" si="0"/>
        <v>3712000</v>
      </c>
      <c r="M6" s="78">
        <f t="shared" si="0"/>
        <v>3712000</v>
      </c>
      <c r="N6" s="78">
        <f t="shared" si="0"/>
        <v>3712000</v>
      </c>
      <c r="O6" s="23">
        <f t="shared" si="0"/>
        <v>3712000</v>
      </c>
      <c r="P6" s="23">
        <f t="shared" si="0"/>
        <v>2317000</v>
      </c>
      <c r="Q6" s="23">
        <f t="shared" si="0"/>
        <v>2317000</v>
      </c>
      <c r="R6" s="23">
        <f t="shared" ref="R6:T6" si="1">SUM(R7:R25)</f>
        <v>2317000</v>
      </c>
      <c r="S6" s="23">
        <f t="shared" si="1"/>
        <v>2317000</v>
      </c>
      <c r="T6" s="23">
        <f t="shared" si="1"/>
        <v>2317000</v>
      </c>
    </row>
    <row r="7" spans="1:20" x14ac:dyDescent="0.4">
      <c r="A7" t="s">
        <v>140</v>
      </c>
      <c r="B7" s="1">
        <v>70000</v>
      </c>
      <c r="C7" s="1">
        <v>70000</v>
      </c>
      <c r="D7" s="1">
        <v>70000</v>
      </c>
      <c r="E7" s="1">
        <v>70000</v>
      </c>
      <c r="F7" s="1">
        <v>70000</v>
      </c>
      <c r="G7" s="1">
        <v>70000</v>
      </c>
      <c r="H7" s="1">
        <v>70000</v>
      </c>
      <c r="I7" s="1">
        <v>70000</v>
      </c>
      <c r="J7" s="1"/>
      <c r="K7" s="78"/>
      <c r="L7" s="78"/>
      <c r="M7" s="78"/>
      <c r="N7" s="78"/>
      <c r="O7" s="1"/>
      <c r="P7" s="1"/>
      <c r="Q7" s="1"/>
      <c r="R7" s="1"/>
      <c r="S7" s="1"/>
      <c r="T7" s="1"/>
    </row>
    <row r="8" spans="1:20" x14ac:dyDescent="0.4">
      <c r="A8" t="s">
        <v>141</v>
      </c>
      <c r="B8" s="1">
        <v>108000</v>
      </c>
      <c r="C8" s="1">
        <v>108000</v>
      </c>
      <c r="D8" s="1">
        <v>108000</v>
      </c>
      <c r="E8" s="1">
        <v>108000</v>
      </c>
      <c r="F8" s="1">
        <v>108000</v>
      </c>
      <c r="G8" s="1">
        <v>108000</v>
      </c>
      <c r="H8" s="1">
        <v>108000</v>
      </c>
      <c r="I8" s="1">
        <v>108000</v>
      </c>
      <c r="J8" s="1">
        <v>108000</v>
      </c>
      <c r="K8" s="78">
        <v>108000</v>
      </c>
      <c r="L8" s="78">
        <v>108000</v>
      </c>
      <c r="M8" s="78">
        <v>108000</v>
      </c>
      <c r="N8" s="78">
        <v>108000</v>
      </c>
      <c r="O8" s="1">
        <v>108000</v>
      </c>
      <c r="P8" s="1">
        <v>108000</v>
      </c>
      <c r="Q8" s="1">
        <v>108000</v>
      </c>
      <c r="R8" s="1">
        <v>108000</v>
      </c>
      <c r="S8" s="1">
        <v>108000</v>
      </c>
      <c r="T8" s="1">
        <v>108000</v>
      </c>
    </row>
    <row r="9" spans="1:20" x14ac:dyDescent="0.4">
      <c r="A9" t="s">
        <v>142</v>
      </c>
      <c r="B9" s="1">
        <v>38000</v>
      </c>
      <c r="C9" s="1">
        <v>38000</v>
      </c>
      <c r="D9" s="1">
        <v>38000</v>
      </c>
      <c r="E9" s="1">
        <v>38000</v>
      </c>
      <c r="F9" s="1">
        <v>38000</v>
      </c>
      <c r="G9" s="1">
        <v>38000</v>
      </c>
      <c r="H9" s="1">
        <v>38000</v>
      </c>
      <c r="I9" s="1">
        <v>38000</v>
      </c>
      <c r="J9" s="1"/>
      <c r="K9" s="78"/>
      <c r="L9" s="78"/>
      <c r="M9" s="78"/>
      <c r="N9" s="78"/>
      <c r="O9" s="1"/>
      <c r="P9" s="1"/>
      <c r="Q9" s="1"/>
      <c r="R9" s="1"/>
      <c r="S9" s="1"/>
      <c r="T9" s="1"/>
    </row>
    <row r="10" spans="1:20" x14ac:dyDescent="0.4">
      <c r="A10" t="s">
        <v>175</v>
      </c>
      <c r="B10" s="1">
        <v>270000</v>
      </c>
      <c r="C10" s="1">
        <v>270000</v>
      </c>
      <c r="D10" s="1">
        <v>270000</v>
      </c>
      <c r="E10" s="1">
        <v>270000</v>
      </c>
      <c r="F10" s="1">
        <v>315000</v>
      </c>
      <c r="G10" s="1">
        <v>315000</v>
      </c>
      <c r="H10" s="1">
        <v>270000</v>
      </c>
      <c r="I10" s="1">
        <v>270000</v>
      </c>
      <c r="J10" s="1">
        <v>270000</v>
      </c>
      <c r="K10" s="78">
        <v>270000</v>
      </c>
      <c r="L10" s="78">
        <v>270000</v>
      </c>
      <c r="M10" s="78">
        <v>270000</v>
      </c>
      <c r="N10" s="78">
        <v>270000</v>
      </c>
      <c r="O10" s="1">
        <v>270000</v>
      </c>
      <c r="P10" s="1">
        <v>270000</v>
      </c>
      <c r="Q10" s="1">
        <v>270000</v>
      </c>
      <c r="R10" s="1">
        <v>270000</v>
      </c>
      <c r="S10" s="1">
        <v>270000</v>
      </c>
      <c r="T10" s="1">
        <v>270000</v>
      </c>
    </row>
    <row r="11" spans="1:20" x14ac:dyDescent="0.4">
      <c r="A11" t="s">
        <v>114</v>
      </c>
      <c r="B11" s="1">
        <v>1540000</v>
      </c>
      <c r="C11" s="1">
        <v>1540000</v>
      </c>
      <c r="D11" s="1">
        <v>1650000</v>
      </c>
      <c r="E11" s="1">
        <v>1650000</v>
      </c>
      <c r="F11" s="1">
        <v>1650000</v>
      </c>
      <c r="G11" s="1">
        <v>1650000</v>
      </c>
      <c r="H11" s="1">
        <v>1650000</v>
      </c>
      <c r="I11" s="1">
        <v>1650000</v>
      </c>
      <c r="J11" s="1">
        <v>1650000</v>
      </c>
      <c r="K11" s="78">
        <v>1650000</v>
      </c>
      <c r="L11" s="78">
        <v>1650000</v>
      </c>
      <c r="M11" s="78">
        <v>1650000</v>
      </c>
      <c r="N11" s="78">
        <v>1650000</v>
      </c>
      <c r="O11" s="1">
        <v>1650000</v>
      </c>
      <c r="P11" s="1">
        <v>1650000</v>
      </c>
      <c r="Q11" s="1">
        <v>1650000</v>
      </c>
      <c r="R11" s="1">
        <v>1650000</v>
      </c>
      <c r="S11" s="1">
        <v>1650000</v>
      </c>
      <c r="T11" s="1">
        <v>1650000</v>
      </c>
    </row>
    <row r="12" spans="1:20" x14ac:dyDescent="0.4">
      <c r="A12" t="s">
        <v>232</v>
      </c>
      <c r="B12" s="1">
        <v>110000</v>
      </c>
      <c r="C12" s="1">
        <v>110000</v>
      </c>
      <c r="D12" s="1">
        <v>110000</v>
      </c>
      <c r="E12" s="1">
        <v>110000</v>
      </c>
      <c r="F12" s="1">
        <v>110000</v>
      </c>
      <c r="G12" s="1">
        <v>110000</v>
      </c>
      <c r="H12" s="1">
        <v>110000</v>
      </c>
      <c r="I12" s="1">
        <v>110000</v>
      </c>
      <c r="J12" s="1">
        <v>110000</v>
      </c>
      <c r="K12" s="78">
        <v>110000</v>
      </c>
      <c r="L12" s="78">
        <v>110000</v>
      </c>
      <c r="M12" s="78">
        <v>110000</v>
      </c>
      <c r="N12" s="78">
        <v>110000</v>
      </c>
      <c r="O12" s="1">
        <v>110000</v>
      </c>
      <c r="P12" s="1">
        <v>110000</v>
      </c>
      <c r="Q12" s="1">
        <v>110000</v>
      </c>
      <c r="R12" s="1">
        <v>110000</v>
      </c>
      <c r="S12" s="1">
        <v>110000</v>
      </c>
      <c r="T12" s="1">
        <v>110000</v>
      </c>
    </row>
    <row r="13" spans="1:20" x14ac:dyDescent="0.4">
      <c r="A13" t="s">
        <v>194</v>
      </c>
      <c r="B13" s="1">
        <v>1100000</v>
      </c>
      <c r="C13" s="1">
        <v>1100000</v>
      </c>
      <c r="D13" s="1">
        <v>1100000</v>
      </c>
      <c r="E13" s="1">
        <v>1100000</v>
      </c>
      <c r="F13" s="1">
        <v>1100000</v>
      </c>
      <c r="G13" s="1">
        <v>1100000</v>
      </c>
      <c r="H13" s="1">
        <v>1100000</v>
      </c>
      <c r="I13" s="1">
        <v>1100000</v>
      </c>
      <c r="J13" s="1">
        <v>1100000</v>
      </c>
      <c r="K13" s="78">
        <v>1100000</v>
      </c>
      <c r="L13" s="78">
        <v>1100000</v>
      </c>
      <c r="M13" s="78">
        <v>1100000</v>
      </c>
      <c r="N13" s="78">
        <v>1100000</v>
      </c>
      <c r="O13" s="1">
        <v>1100000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</row>
    <row r="14" spans="1:20" x14ac:dyDescent="0.4">
      <c r="A14" t="s">
        <v>187</v>
      </c>
      <c r="B14" s="1">
        <v>337000</v>
      </c>
      <c r="C14" s="1">
        <v>337000</v>
      </c>
      <c r="D14" s="1">
        <v>337000</v>
      </c>
      <c r="E14" s="1">
        <v>337000</v>
      </c>
      <c r="F14" s="1">
        <v>337000</v>
      </c>
      <c r="G14" s="1">
        <v>337000</v>
      </c>
      <c r="H14" s="1">
        <v>337000</v>
      </c>
      <c r="I14" s="1">
        <v>295000</v>
      </c>
      <c r="J14" s="1">
        <v>295000</v>
      </c>
      <c r="K14" s="78">
        <v>295000</v>
      </c>
      <c r="L14" s="78">
        <v>295000</v>
      </c>
      <c r="M14" s="78">
        <v>295000</v>
      </c>
      <c r="N14" s="78">
        <v>295000</v>
      </c>
      <c r="O14" s="1">
        <v>295000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</row>
    <row r="15" spans="1:20" s="42" customFormat="1" x14ac:dyDescent="0.4">
      <c r="A15" s="42" t="s">
        <v>233</v>
      </c>
      <c r="B15" s="42">
        <v>400000</v>
      </c>
      <c r="C15" s="42">
        <v>202000</v>
      </c>
      <c r="D15" s="42">
        <v>202000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79">
        <v>0</v>
      </c>
      <c r="L15" s="79">
        <v>0</v>
      </c>
      <c r="M15" s="79">
        <v>0</v>
      </c>
      <c r="N15" s="79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</row>
    <row r="16" spans="1:20" s="42" customFormat="1" x14ac:dyDescent="0.4">
      <c r="A16" s="42" t="s">
        <v>234</v>
      </c>
      <c r="B16" s="72"/>
      <c r="C16" s="72"/>
      <c r="D16" s="42">
        <v>1025000</v>
      </c>
      <c r="E16" s="42">
        <v>1025000</v>
      </c>
      <c r="F16" s="42">
        <v>1025000</v>
      </c>
      <c r="G16" s="42">
        <v>1025000</v>
      </c>
      <c r="H16" s="42">
        <v>0</v>
      </c>
      <c r="I16" s="42">
        <v>0</v>
      </c>
      <c r="J16" s="42">
        <v>0</v>
      </c>
      <c r="K16" s="79">
        <v>0</v>
      </c>
      <c r="L16" s="79">
        <v>0</v>
      </c>
      <c r="M16" s="79">
        <v>0</v>
      </c>
      <c r="N16" s="79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</row>
    <row r="17" spans="1:20" s="42" customFormat="1" x14ac:dyDescent="0.4">
      <c r="A17" s="42" t="s">
        <v>239</v>
      </c>
      <c r="E17" s="42">
        <v>90000</v>
      </c>
      <c r="F17" s="42">
        <v>90000</v>
      </c>
      <c r="G17" s="42">
        <v>0</v>
      </c>
      <c r="H17" s="42">
        <v>0</v>
      </c>
      <c r="I17" s="42">
        <v>0</v>
      </c>
      <c r="J17" s="42">
        <v>0</v>
      </c>
      <c r="K17" s="79">
        <v>0</v>
      </c>
      <c r="L17" s="79">
        <v>0</v>
      </c>
      <c r="M17" s="79">
        <v>0</v>
      </c>
      <c r="N17" s="79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</row>
    <row r="18" spans="1:20" s="42" customFormat="1" x14ac:dyDescent="0.4">
      <c r="A18" s="42" t="s">
        <v>240</v>
      </c>
      <c r="H18" s="42">
        <v>266000</v>
      </c>
      <c r="I18" s="42">
        <v>0</v>
      </c>
      <c r="J18" s="42">
        <v>0</v>
      </c>
      <c r="K18" s="79">
        <v>0</v>
      </c>
      <c r="L18" s="79">
        <v>0</v>
      </c>
      <c r="M18" s="79">
        <v>0</v>
      </c>
      <c r="N18" s="79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</row>
    <row r="19" spans="1:20" s="42" customFormat="1" x14ac:dyDescent="0.4">
      <c r="A19" s="42" t="s">
        <v>241</v>
      </c>
      <c r="I19" s="42">
        <v>179000</v>
      </c>
      <c r="J19" s="42">
        <v>179000</v>
      </c>
      <c r="K19" s="79">
        <v>179000</v>
      </c>
      <c r="L19" s="79">
        <v>179000</v>
      </c>
      <c r="M19" s="79">
        <v>179000</v>
      </c>
      <c r="N19" s="79">
        <v>179000</v>
      </c>
      <c r="O19" s="42">
        <v>179000</v>
      </c>
      <c r="P19" s="42">
        <v>179000</v>
      </c>
      <c r="Q19" s="42">
        <v>179000</v>
      </c>
      <c r="R19" s="42">
        <v>179000</v>
      </c>
      <c r="S19" s="42">
        <v>179000</v>
      </c>
      <c r="T19" s="42">
        <v>179000</v>
      </c>
    </row>
    <row r="20" spans="1:20" s="42" customFormat="1" x14ac:dyDescent="0.4">
      <c r="K20" s="79"/>
      <c r="L20" s="79"/>
      <c r="M20" s="79"/>
      <c r="N20" s="79"/>
    </row>
    <row r="21" spans="1:20" s="42" customFormat="1" x14ac:dyDescent="0.4">
      <c r="K21" s="79"/>
      <c r="L21" s="79"/>
      <c r="M21" s="79"/>
      <c r="N21" s="79"/>
    </row>
    <row r="22" spans="1:20" s="42" customFormat="1" x14ac:dyDescent="0.4">
      <c r="K22" s="79"/>
      <c r="L22" s="79"/>
      <c r="M22" s="79"/>
      <c r="N22" s="79"/>
    </row>
    <row r="23" spans="1:20" s="42" customFormat="1" x14ac:dyDescent="0.4">
      <c r="K23" s="79"/>
      <c r="L23" s="79"/>
      <c r="M23" s="79"/>
      <c r="N23" s="79"/>
    </row>
    <row r="24" spans="1:20" s="42" customFormat="1" x14ac:dyDescent="0.4">
      <c r="K24" s="79"/>
      <c r="L24" s="79"/>
      <c r="M24" s="79"/>
      <c r="N24" s="79"/>
    </row>
    <row r="25" spans="1:20" ht="16.5" customHeight="1" x14ac:dyDescent="0.4">
      <c r="K25" s="77"/>
      <c r="L25" s="77"/>
      <c r="M25" s="77"/>
      <c r="N25" s="77"/>
    </row>
    <row r="26" spans="1:20" x14ac:dyDescent="0.4">
      <c r="A26" s="22" t="s">
        <v>94</v>
      </c>
      <c r="B26" s="23">
        <v>12500</v>
      </c>
      <c r="C26" s="23">
        <v>12500</v>
      </c>
      <c r="D26" s="23">
        <v>12500</v>
      </c>
      <c r="E26" s="23">
        <v>12500</v>
      </c>
      <c r="F26" s="23">
        <v>12500</v>
      </c>
      <c r="G26" s="23">
        <v>12500</v>
      </c>
      <c r="H26" s="23">
        <v>35000</v>
      </c>
      <c r="I26" s="23">
        <v>35000</v>
      </c>
      <c r="J26" s="23">
        <v>68000</v>
      </c>
      <c r="K26" s="78">
        <v>68000</v>
      </c>
      <c r="L26" s="78">
        <v>68000</v>
      </c>
      <c r="M26" s="78">
        <v>68000</v>
      </c>
      <c r="N26" s="78">
        <v>68000</v>
      </c>
      <c r="O26" s="23">
        <v>68000</v>
      </c>
      <c r="P26" s="23">
        <v>68000</v>
      </c>
      <c r="Q26" s="23">
        <v>68000</v>
      </c>
      <c r="R26" s="23">
        <v>68000</v>
      </c>
      <c r="S26" s="23">
        <v>68000</v>
      </c>
      <c r="T26" s="23">
        <v>68000</v>
      </c>
    </row>
    <row r="27" spans="1:20" x14ac:dyDescent="0.4">
      <c r="K27" s="77"/>
      <c r="L27" s="77"/>
      <c r="M27" s="77"/>
      <c r="N27" s="77"/>
    </row>
    <row r="28" spans="1:20" x14ac:dyDescent="0.4">
      <c r="A28" s="22" t="s">
        <v>95</v>
      </c>
      <c r="B28" s="23">
        <v>15000</v>
      </c>
      <c r="C28" s="23">
        <v>15000</v>
      </c>
      <c r="D28" s="23">
        <v>15000</v>
      </c>
      <c r="E28" s="23">
        <v>15000</v>
      </c>
      <c r="F28" s="23">
        <v>15000</v>
      </c>
      <c r="G28" s="23">
        <v>15000</v>
      </c>
      <c r="H28" s="23">
        <v>15000</v>
      </c>
      <c r="I28" s="23">
        <v>15000</v>
      </c>
      <c r="J28" s="23">
        <v>15000</v>
      </c>
      <c r="K28" s="78">
        <v>15000</v>
      </c>
      <c r="L28" s="78">
        <v>15000</v>
      </c>
      <c r="M28" s="78">
        <v>15000</v>
      </c>
      <c r="N28" s="78">
        <v>15000</v>
      </c>
      <c r="O28" s="23">
        <v>15000</v>
      </c>
      <c r="P28" s="23">
        <v>15000</v>
      </c>
      <c r="Q28" s="23">
        <v>15000</v>
      </c>
      <c r="R28" s="23">
        <v>15000</v>
      </c>
      <c r="S28" s="23">
        <v>15000</v>
      </c>
      <c r="T28" s="23">
        <v>15000</v>
      </c>
    </row>
    <row r="29" spans="1:20" x14ac:dyDescent="0.4">
      <c r="B29" s="1"/>
      <c r="C29" s="1"/>
      <c r="D29" s="1"/>
      <c r="E29" s="1"/>
      <c r="F29" s="1"/>
      <c r="G29" s="1"/>
      <c r="H29" s="1"/>
      <c r="I29" s="1"/>
      <c r="J29" s="1"/>
      <c r="K29" s="78"/>
      <c r="L29" s="78"/>
      <c r="M29" s="78"/>
      <c r="N29" s="78"/>
      <c r="O29" s="1"/>
      <c r="P29" s="1"/>
      <c r="Q29" s="1"/>
      <c r="R29" s="1"/>
      <c r="S29" s="1"/>
      <c r="T29" s="1"/>
    </row>
    <row r="30" spans="1:20" x14ac:dyDescent="0.4">
      <c r="A30" s="22" t="s">
        <v>75</v>
      </c>
      <c r="B30" s="23">
        <v>50000</v>
      </c>
      <c r="C30" s="23">
        <v>50000</v>
      </c>
      <c r="D30" s="23">
        <v>50000</v>
      </c>
      <c r="E30" s="23">
        <v>50000</v>
      </c>
      <c r="F30" s="23">
        <v>50000</v>
      </c>
      <c r="G30" s="23">
        <v>50000</v>
      </c>
      <c r="H30" s="23">
        <v>50000</v>
      </c>
      <c r="I30" s="23">
        <v>50000</v>
      </c>
      <c r="J30" s="23">
        <v>50000</v>
      </c>
      <c r="K30" s="78">
        <v>50000</v>
      </c>
      <c r="L30" s="78">
        <v>50000</v>
      </c>
      <c r="M30" s="78">
        <v>50000</v>
      </c>
      <c r="N30" s="78">
        <v>50000</v>
      </c>
      <c r="O30" s="23">
        <v>50000</v>
      </c>
      <c r="P30" s="23">
        <v>50000</v>
      </c>
      <c r="Q30" s="23">
        <v>50000</v>
      </c>
      <c r="R30" s="23">
        <v>50000</v>
      </c>
      <c r="S30" s="23">
        <v>50000</v>
      </c>
      <c r="T30" s="23">
        <v>50000</v>
      </c>
    </row>
    <row r="31" spans="1:20" x14ac:dyDescent="0.4">
      <c r="K31" s="77"/>
      <c r="L31" s="77"/>
      <c r="M31" s="77"/>
      <c r="N31" s="77"/>
    </row>
    <row r="32" spans="1:20" x14ac:dyDescent="0.4">
      <c r="A32" s="22" t="s">
        <v>128</v>
      </c>
      <c r="B32" s="23">
        <f>SUM(B33:B36)</f>
        <v>24000</v>
      </c>
      <c r="C32" s="23">
        <f t="shared" ref="C32:Q32" si="2">SUM(C33:C36)</f>
        <v>24000</v>
      </c>
      <c r="D32" s="23">
        <f t="shared" si="2"/>
        <v>24000</v>
      </c>
      <c r="E32" s="23">
        <f t="shared" si="2"/>
        <v>24000</v>
      </c>
      <c r="F32" s="23">
        <f t="shared" si="2"/>
        <v>24000</v>
      </c>
      <c r="G32" s="23">
        <f t="shared" si="2"/>
        <v>24000</v>
      </c>
      <c r="H32" s="23">
        <f t="shared" si="2"/>
        <v>24000</v>
      </c>
      <c r="I32" s="23">
        <f t="shared" si="2"/>
        <v>24000</v>
      </c>
      <c r="J32" s="23">
        <f t="shared" si="2"/>
        <v>24000</v>
      </c>
      <c r="K32" s="78">
        <f t="shared" si="2"/>
        <v>24000</v>
      </c>
      <c r="L32" s="78">
        <f t="shared" si="2"/>
        <v>24000</v>
      </c>
      <c r="M32" s="78">
        <f t="shared" si="2"/>
        <v>24000</v>
      </c>
      <c r="N32" s="78">
        <f t="shared" si="2"/>
        <v>24000</v>
      </c>
      <c r="O32" s="23">
        <f t="shared" si="2"/>
        <v>24000</v>
      </c>
      <c r="P32" s="23">
        <f t="shared" si="2"/>
        <v>24000</v>
      </c>
      <c r="Q32" s="23">
        <f t="shared" si="2"/>
        <v>24000</v>
      </c>
      <c r="R32" s="23">
        <f t="shared" ref="R32:T32" si="3">SUM(R33:R36)</f>
        <v>24000</v>
      </c>
      <c r="S32" s="23">
        <f t="shared" si="3"/>
        <v>24000</v>
      </c>
      <c r="T32" s="23">
        <f t="shared" si="3"/>
        <v>24000</v>
      </c>
    </row>
    <row r="33" spans="1:20" x14ac:dyDescent="0.4">
      <c r="A33" t="s">
        <v>129</v>
      </c>
      <c r="B33" s="1">
        <v>20000</v>
      </c>
      <c r="C33" s="1">
        <v>20000</v>
      </c>
      <c r="D33" s="1">
        <v>20000</v>
      </c>
      <c r="E33" s="1">
        <v>20000</v>
      </c>
      <c r="F33" s="1">
        <v>20000</v>
      </c>
      <c r="G33" s="1">
        <v>20000</v>
      </c>
      <c r="H33" s="1">
        <v>20000</v>
      </c>
      <c r="I33" s="1">
        <v>20000</v>
      </c>
      <c r="J33" s="1">
        <v>20000</v>
      </c>
      <c r="K33" s="78">
        <v>20000</v>
      </c>
      <c r="L33" s="78">
        <v>20000</v>
      </c>
      <c r="M33" s="78">
        <v>20000</v>
      </c>
      <c r="N33" s="78">
        <v>20000</v>
      </c>
      <c r="O33" s="1">
        <v>20000</v>
      </c>
      <c r="P33" s="1">
        <v>20000</v>
      </c>
      <c r="Q33" s="1">
        <v>20000</v>
      </c>
      <c r="R33" s="1">
        <v>20000</v>
      </c>
      <c r="S33" s="1">
        <v>20000</v>
      </c>
      <c r="T33" s="1">
        <v>20000</v>
      </c>
    </row>
    <row r="34" spans="1:20" x14ac:dyDescent="0.4">
      <c r="A34" t="s">
        <v>130</v>
      </c>
      <c r="B34" s="1">
        <v>4000</v>
      </c>
      <c r="C34" s="1">
        <v>4000</v>
      </c>
      <c r="D34" s="1">
        <v>4000</v>
      </c>
      <c r="E34" s="1">
        <v>4000</v>
      </c>
      <c r="F34" s="1">
        <v>4000</v>
      </c>
      <c r="G34" s="1">
        <v>4000</v>
      </c>
      <c r="H34" s="1">
        <v>4000</v>
      </c>
      <c r="I34" s="1">
        <v>4000</v>
      </c>
      <c r="J34" s="1">
        <v>4000</v>
      </c>
      <c r="K34" s="78">
        <v>4000</v>
      </c>
      <c r="L34" s="78">
        <v>4000</v>
      </c>
      <c r="M34" s="78">
        <v>4000</v>
      </c>
      <c r="N34" s="78">
        <v>4000</v>
      </c>
      <c r="O34" s="1">
        <v>4000</v>
      </c>
      <c r="P34" s="1">
        <v>4000</v>
      </c>
      <c r="Q34" s="1">
        <v>4000</v>
      </c>
      <c r="R34" s="1">
        <v>4000</v>
      </c>
      <c r="S34" s="1">
        <v>4000</v>
      </c>
      <c r="T34" s="1">
        <v>4000</v>
      </c>
    </row>
    <row r="35" spans="1:20" x14ac:dyDescent="0.4">
      <c r="K35" s="77"/>
      <c r="L35" s="77"/>
      <c r="M35" s="77"/>
      <c r="N35" s="77"/>
    </row>
    <row r="36" spans="1:20" x14ac:dyDescent="0.4">
      <c r="K36" s="77"/>
      <c r="L36" s="77"/>
      <c r="M36" s="77"/>
      <c r="N36" s="77"/>
    </row>
    <row r="37" spans="1:20" x14ac:dyDescent="0.4">
      <c r="A37" s="33" t="s">
        <v>44</v>
      </c>
      <c r="B37" s="34">
        <f>B4+B6+B26+B28+B30+B32</f>
        <v>4074500</v>
      </c>
      <c r="C37" s="34">
        <f>C4+C6+C26+C28+C30+C32</f>
        <v>3876500</v>
      </c>
      <c r="D37" s="34">
        <f>D4+D6+D26+D28+D30+D32</f>
        <v>5011500</v>
      </c>
      <c r="E37" s="34">
        <f>E4+E6+E26+E28+E30+E32</f>
        <v>4899500</v>
      </c>
      <c r="F37" s="34">
        <f>F4+F6+F26+F28+F30+F32</f>
        <v>4944500</v>
      </c>
      <c r="G37" s="34">
        <f t="shared" ref="G37:Q37" si="4">G4+G6+G26+G28+G30+G32</f>
        <v>4854500</v>
      </c>
      <c r="H37" s="34">
        <f t="shared" si="4"/>
        <v>4073000</v>
      </c>
      <c r="I37" s="34">
        <f t="shared" si="4"/>
        <v>3944000</v>
      </c>
      <c r="J37" s="34">
        <f t="shared" si="4"/>
        <v>3869000</v>
      </c>
      <c r="K37" s="78">
        <f t="shared" si="4"/>
        <v>3869000</v>
      </c>
      <c r="L37" s="78">
        <f t="shared" si="4"/>
        <v>3869000</v>
      </c>
      <c r="M37" s="78">
        <f t="shared" si="4"/>
        <v>3869000</v>
      </c>
      <c r="N37" s="78">
        <f t="shared" si="4"/>
        <v>3869000</v>
      </c>
      <c r="O37" s="34">
        <f t="shared" si="4"/>
        <v>3869000</v>
      </c>
      <c r="P37" s="34">
        <f t="shared" si="4"/>
        <v>2474000</v>
      </c>
      <c r="Q37" s="34">
        <f t="shared" si="4"/>
        <v>2474000</v>
      </c>
      <c r="R37" s="34">
        <f t="shared" ref="R37:T37" si="5">R4+R6+R26+R28+R30+R32</f>
        <v>2474000</v>
      </c>
      <c r="S37" s="34">
        <f t="shared" si="5"/>
        <v>2474000</v>
      </c>
      <c r="T37" s="34">
        <f t="shared" si="5"/>
        <v>2474000</v>
      </c>
    </row>
    <row r="38" spans="1:20" x14ac:dyDescent="0.4">
      <c r="K38" s="77"/>
      <c r="L38" s="77"/>
      <c r="M38" s="77"/>
      <c r="N38" s="77"/>
    </row>
    <row r="39" spans="1:20" x14ac:dyDescent="0.4">
      <c r="K39" s="77"/>
      <c r="L39" s="77"/>
      <c r="M39" s="77"/>
      <c r="N39" s="77"/>
    </row>
    <row r="40" spans="1:20" ht="19.5" thickBot="1" x14ac:dyDescent="0.45">
      <c r="A40" s="24"/>
      <c r="K40" s="77"/>
      <c r="L40" s="77"/>
      <c r="M40" s="77"/>
      <c r="N40" s="77"/>
    </row>
    <row r="41" spans="1:20" ht="19.5" thickTop="1" x14ac:dyDescent="0.4">
      <c r="K41" s="77"/>
      <c r="L41" s="77"/>
      <c r="M41" s="77"/>
      <c r="N41" s="77"/>
    </row>
    <row r="42" spans="1:20" x14ac:dyDescent="0.4">
      <c r="A42" s="21" t="s">
        <v>96</v>
      </c>
      <c r="K42" s="77"/>
      <c r="L42" s="77"/>
      <c r="M42" s="77"/>
      <c r="N42" s="77"/>
    </row>
    <row r="43" spans="1:20" x14ac:dyDescent="0.4">
      <c r="K43" s="77"/>
      <c r="L43" s="77"/>
      <c r="M43" s="77"/>
      <c r="N43" s="77"/>
    </row>
    <row r="44" spans="1:20" x14ac:dyDescent="0.4">
      <c r="A44" s="21" t="s">
        <v>77</v>
      </c>
      <c r="K44" s="77"/>
      <c r="L44" s="77"/>
      <c r="M44" s="77"/>
      <c r="N44" s="77"/>
    </row>
    <row r="45" spans="1:20" x14ac:dyDescent="0.4">
      <c r="K45" s="77"/>
      <c r="L45" s="77"/>
      <c r="M45" s="77"/>
      <c r="N45" s="77"/>
    </row>
    <row r="46" spans="1:20" x14ac:dyDescent="0.4">
      <c r="A46" s="21"/>
      <c r="B46" s="28"/>
      <c r="C46" s="28"/>
      <c r="D46" s="28"/>
      <c r="E46" s="28"/>
      <c r="F46" s="28"/>
      <c r="G46" s="28"/>
      <c r="H46" s="28"/>
      <c r="I46" s="28"/>
      <c r="J46" s="28"/>
      <c r="K46" s="78"/>
      <c r="L46" s="78"/>
      <c r="M46" s="78"/>
      <c r="N46" s="78"/>
      <c r="O46" s="28"/>
      <c r="P46" s="28"/>
      <c r="Q46" s="28"/>
      <c r="R46" s="28"/>
      <c r="S46" s="28"/>
      <c r="T46" s="28"/>
    </row>
    <row r="47" spans="1:20" x14ac:dyDescent="0.4">
      <c r="C47" s="1"/>
      <c r="E47" s="1"/>
      <c r="K47" s="77"/>
      <c r="L47" s="77"/>
      <c r="M47" s="77"/>
      <c r="N47" s="80" t="s">
        <v>246</v>
      </c>
    </row>
    <row r="48" spans="1:20" x14ac:dyDescent="0.4">
      <c r="A48" s="21" t="s">
        <v>247</v>
      </c>
      <c r="B48" s="28">
        <v>1850000</v>
      </c>
      <c r="C48" s="28">
        <v>1850000</v>
      </c>
      <c r="D48" s="28">
        <v>1850000</v>
      </c>
      <c r="E48" s="28">
        <v>1850000</v>
      </c>
      <c r="F48" s="28">
        <v>2500000</v>
      </c>
      <c r="G48" s="28">
        <v>2500000</v>
      </c>
      <c r="H48" s="28">
        <v>2500000</v>
      </c>
      <c r="I48" s="28">
        <v>2500000</v>
      </c>
      <c r="J48" s="28">
        <v>2500000</v>
      </c>
      <c r="K48" s="78">
        <v>2500000</v>
      </c>
      <c r="L48" s="78">
        <v>2500000</v>
      </c>
      <c r="M48" s="78">
        <v>2500000</v>
      </c>
      <c r="N48" s="78">
        <v>2190000</v>
      </c>
      <c r="O48" s="28">
        <v>2190000</v>
      </c>
      <c r="P48" s="28">
        <v>1930000</v>
      </c>
      <c r="Q48" s="28">
        <v>1930000</v>
      </c>
      <c r="R48" s="28">
        <v>1930000</v>
      </c>
      <c r="S48" s="28">
        <v>1930000</v>
      </c>
      <c r="T48" s="28">
        <v>1930000</v>
      </c>
    </row>
    <row r="49" spans="1:20" x14ac:dyDescent="0.4">
      <c r="K49" s="77"/>
      <c r="L49" s="79"/>
      <c r="M49" s="79"/>
      <c r="N49" s="79"/>
    </row>
    <row r="50" spans="1:20" s="35" customFormat="1" x14ac:dyDescent="0.4">
      <c r="A50" s="35" t="s">
        <v>78</v>
      </c>
      <c r="G50" s="35">
        <v>3000000</v>
      </c>
      <c r="K50" s="77"/>
      <c r="L50" s="79"/>
      <c r="M50" s="79">
        <v>3000000</v>
      </c>
      <c r="N50" s="79"/>
    </row>
    <row r="51" spans="1:20" x14ac:dyDescent="0.4">
      <c r="K51" s="77"/>
      <c r="L51" s="79"/>
      <c r="M51" s="79"/>
      <c r="N51" s="79"/>
    </row>
    <row r="52" spans="1:20" x14ac:dyDescent="0.4">
      <c r="A52" s="21" t="s">
        <v>158</v>
      </c>
      <c r="B52" s="28">
        <v>700000</v>
      </c>
      <c r="C52" s="28">
        <v>700000</v>
      </c>
      <c r="D52" s="28">
        <v>700000</v>
      </c>
      <c r="E52" s="28">
        <v>700000</v>
      </c>
      <c r="F52" s="28">
        <v>700000</v>
      </c>
      <c r="G52" s="28">
        <v>700000</v>
      </c>
      <c r="H52" s="28">
        <v>700000</v>
      </c>
      <c r="I52" s="28">
        <v>700000</v>
      </c>
      <c r="J52" s="28">
        <v>700000</v>
      </c>
      <c r="K52" s="78">
        <v>700000</v>
      </c>
      <c r="L52" s="79">
        <v>700000</v>
      </c>
      <c r="M52" s="79">
        <v>700000</v>
      </c>
      <c r="N52" s="79">
        <v>580000</v>
      </c>
      <c r="O52" s="28">
        <v>580000</v>
      </c>
      <c r="P52" s="75">
        <v>480000</v>
      </c>
      <c r="Q52" s="28">
        <v>480000</v>
      </c>
      <c r="R52" s="75">
        <v>480000</v>
      </c>
      <c r="S52" s="28">
        <v>480000</v>
      </c>
      <c r="T52" s="75">
        <v>480000</v>
      </c>
    </row>
    <row r="53" spans="1:20" x14ac:dyDescent="0.4">
      <c r="K53" s="77"/>
      <c r="L53" s="79"/>
      <c r="M53" s="79"/>
      <c r="N53" s="79"/>
    </row>
    <row r="54" spans="1:20" s="35" customFormat="1" x14ac:dyDescent="0.4">
      <c r="A54" s="35" t="s">
        <v>99</v>
      </c>
      <c r="B54" s="35">
        <v>650000</v>
      </c>
      <c r="H54" s="35">
        <v>900000</v>
      </c>
      <c r="K54" s="77"/>
      <c r="L54" s="79"/>
      <c r="M54" s="79"/>
      <c r="N54" s="79">
        <v>900000</v>
      </c>
    </row>
    <row r="55" spans="1:20" s="35" customFormat="1" x14ac:dyDescent="0.4">
      <c r="A55" s="35" t="s">
        <v>100</v>
      </c>
      <c r="B55" s="35">
        <v>500000</v>
      </c>
      <c r="K55" s="77"/>
      <c r="L55" s="79"/>
      <c r="M55" s="79"/>
      <c r="N55" s="79">
        <v>600000</v>
      </c>
    </row>
    <row r="56" spans="1:20" x14ac:dyDescent="0.4">
      <c r="K56" s="77"/>
      <c r="L56" s="79"/>
      <c r="M56" s="79"/>
      <c r="N56" s="79"/>
    </row>
    <row r="57" spans="1:20" x14ac:dyDescent="0.4">
      <c r="A57" s="21" t="s">
        <v>101</v>
      </c>
      <c r="B57" s="28">
        <v>31000</v>
      </c>
      <c r="C57" s="28">
        <v>31000</v>
      </c>
      <c r="D57" s="28">
        <v>31000</v>
      </c>
      <c r="E57" s="28">
        <v>31000</v>
      </c>
      <c r="F57" s="28">
        <v>31000</v>
      </c>
      <c r="G57" s="28">
        <v>31000</v>
      </c>
      <c r="H57" s="28">
        <v>31000</v>
      </c>
      <c r="I57" s="28">
        <v>31000</v>
      </c>
      <c r="J57" s="28">
        <v>31000</v>
      </c>
      <c r="K57" s="78">
        <v>31000</v>
      </c>
      <c r="L57" s="79">
        <v>31000</v>
      </c>
      <c r="M57" s="79">
        <v>31000</v>
      </c>
      <c r="N57" s="79">
        <v>31000</v>
      </c>
      <c r="O57" s="28">
        <v>31000</v>
      </c>
      <c r="P57" s="28">
        <v>31000</v>
      </c>
      <c r="Q57" s="28">
        <v>31000</v>
      </c>
      <c r="R57" s="28">
        <v>31000</v>
      </c>
      <c r="S57" s="28">
        <v>31000</v>
      </c>
      <c r="T57" s="28">
        <v>31000</v>
      </c>
    </row>
    <row r="58" spans="1:20" x14ac:dyDescent="0.4">
      <c r="B58" s="1"/>
      <c r="C58" s="1"/>
      <c r="D58" s="1"/>
      <c r="E58" s="1"/>
      <c r="F58" s="1"/>
      <c r="G58" s="1"/>
      <c r="H58" s="1"/>
      <c r="I58" s="1"/>
      <c r="J58" s="1"/>
      <c r="K58" s="78"/>
      <c r="L58" s="78"/>
      <c r="M58" s="78"/>
      <c r="N58" s="78"/>
      <c r="O58" s="1"/>
      <c r="P58" s="1"/>
      <c r="Q58" s="1"/>
      <c r="R58" s="1"/>
      <c r="S58" s="1"/>
      <c r="T58" s="1"/>
    </row>
    <row r="59" spans="1:20" x14ac:dyDescent="0.4">
      <c r="A59" s="21" t="s">
        <v>102</v>
      </c>
      <c r="B59" s="28">
        <f t="shared" ref="B59" si="6">86000+B61+B62</f>
        <v>86000</v>
      </c>
      <c r="C59" s="28">
        <v>124000</v>
      </c>
      <c r="D59" s="28">
        <v>124000</v>
      </c>
      <c r="E59" s="28">
        <v>124000</v>
      </c>
      <c r="F59" s="28">
        <v>124000</v>
      </c>
      <c r="G59" s="28">
        <v>124000</v>
      </c>
      <c r="H59" s="28">
        <v>124000</v>
      </c>
      <c r="I59" s="28">
        <v>124000</v>
      </c>
      <c r="J59" s="28">
        <v>124000</v>
      </c>
      <c r="K59" s="78">
        <v>124000</v>
      </c>
      <c r="L59" s="78">
        <v>124000</v>
      </c>
      <c r="M59" s="78">
        <v>124000</v>
      </c>
      <c r="N59" s="78">
        <v>124000</v>
      </c>
      <c r="O59" s="28">
        <v>124000</v>
      </c>
      <c r="P59" s="28">
        <v>124000</v>
      </c>
      <c r="Q59" s="28">
        <v>124000</v>
      </c>
      <c r="R59" s="28">
        <v>124000</v>
      </c>
      <c r="S59" s="28">
        <v>124000</v>
      </c>
      <c r="T59" s="28">
        <v>124000</v>
      </c>
    </row>
    <row r="60" spans="1:20" x14ac:dyDescent="0.4">
      <c r="K60" s="77"/>
      <c r="L60" s="77"/>
      <c r="M60" s="77"/>
      <c r="N60" s="77"/>
    </row>
    <row r="61" spans="1:20" s="35" customFormat="1" x14ac:dyDescent="0.4">
      <c r="A61" s="35" t="s">
        <v>103</v>
      </c>
      <c r="C61" s="35">
        <v>25000</v>
      </c>
      <c r="K61" s="77"/>
      <c r="L61" s="77"/>
      <c r="M61" s="77"/>
      <c r="N61" s="77"/>
    </row>
    <row r="62" spans="1:20" s="35" customFormat="1" x14ac:dyDescent="0.4">
      <c r="A62" s="35" t="s">
        <v>172</v>
      </c>
      <c r="K62" s="77"/>
      <c r="L62" s="77"/>
      <c r="M62" s="77"/>
      <c r="N62" s="77"/>
    </row>
    <row r="63" spans="1:20" x14ac:dyDescent="0.4">
      <c r="K63" s="77"/>
      <c r="L63" s="77"/>
      <c r="M63" s="77"/>
      <c r="N63" s="77"/>
    </row>
    <row r="64" spans="1:20" x14ac:dyDescent="0.4">
      <c r="A64" s="21" t="s">
        <v>32</v>
      </c>
      <c r="B64" s="28">
        <v>125000</v>
      </c>
      <c r="C64" s="28">
        <v>125000</v>
      </c>
      <c r="D64" s="28">
        <v>125000</v>
      </c>
      <c r="E64" s="28">
        <v>125000</v>
      </c>
      <c r="F64" s="28">
        <v>125000</v>
      </c>
      <c r="G64" s="28">
        <v>125000</v>
      </c>
      <c r="H64" s="28">
        <v>125000</v>
      </c>
      <c r="I64" s="28">
        <v>125000</v>
      </c>
      <c r="J64" s="28">
        <v>125000</v>
      </c>
      <c r="K64" s="78">
        <v>125000</v>
      </c>
      <c r="L64" s="78">
        <v>125000</v>
      </c>
      <c r="M64" s="78">
        <v>125000</v>
      </c>
      <c r="N64" s="78">
        <v>125000</v>
      </c>
      <c r="O64" s="28">
        <v>125000</v>
      </c>
      <c r="P64" s="28">
        <v>125000</v>
      </c>
      <c r="Q64" s="28">
        <v>125000</v>
      </c>
      <c r="R64" s="28">
        <v>125000</v>
      </c>
      <c r="S64" s="28">
        <v>125000</v>
      </c>
      <c r="T64" s="28">
        <v>125000</v>
      </c>
    </row>
    <row r="65" spans="1:20" x14ac:dyDescent="0.4">
      <c r="B65" s="1"/>
      <c r="C65" s="1"/>
      <c r="D65" s="1"/>
      <c r="E65" s="1"/>
      <c r="F65" s="1"/>
      <c r="G65" s="1"/>
      <c r="H65" s="1"/>
      <c r="I65" s="1"/>
      <c r="J65" s="1"/>
      <c r="K65" s="78"/>
      <c r="L65" s="78"/>
      <c r="M65" s="78"/>
      <c r="N65" s="78"/>
      <c r="O65" s="1"/>
      <c r="P65" s="1"/>
      <c r="Q65" s="1"/>
      <c r="R65" s="1"/>
      <c r="S65" s="1"/>
      <c r="T65" s="1"/>
    </row>
    <row r="66" spans="1:20" x14ac:dyDescent="0.4">
      <c r="A66" s="21" t="s">
        <v>80</v>
      </c>
      <c r="B66" s="28">
        <v>5000</v>
      </c>
      <c r="C66" s="28">
        <v>5000</v>
      </c>
      <c r="D66" s="28">
        <v>5000</v>
      </c>
      <c r="E66" s="28">
        <v>5000</v>
      </c>
      <c r="F66" s="28">
        <v>5000</v>
      </c>
      <c r="G66" s="28">
        <v>5000</v>
      </c>
      <c r="H66" s="28">
        <v>5000</v>
      </c>
      <c r="I66" s="28">
        <v>5000</v>
      </c>
      <c r="J66" s="28">
        <v>5000</v>
      </c>
      <c r="K66" s="78">
        <v>5000</v>
      </c>
      <c r="L66" s="78">
        <v>5000</v>
      </c>
      <c r="M66" s="78">
        <v>5000</v>
      </c>
      <c r="N66" s="78">
        <v>5000</v>
      </c>
      <c r="O66" s="28">
        <v>5000</v>
      </c>
      <c r="P66" s="28">
        <v>5000</v>
      </c>
      <c r="Q66" s="28">
        <v>5000</v>
      </c>
      <c r="R66" s="28">
        <v>5000</v>
      </c>
      <c r="S66" s="28">
        <v>5000</v>
      </c>
      <c r="T66" s="28">
        <v>5000</v>
      </c>
    </row>
    <row r="67" spans="1:20" s="31" customFormat="1" x14ac:dyDescent="0.4">
      <c r="B67" s="32" t="s">
        <v>86</v>
      </c>
      <c r="C67" s="32" t="s">
        <v>87</v>
      </c>
      <c r="D67" s="32" t="s">
        <v>88</v>
      </c>
      <c r="E67" s="32" t="s">
        <v>89</v>
      </c>
      <c r="F67" s="32" t="s">
        <v>90</v>
      </c>
      <c r="G67" s="32" t="s">
        <v>91</v>
      </c>
      <c r="H67" s="32" t="s">
        <v>92</v>
      </c>
      <c r="I67" s="32" t="s">
        <v>93</v>
      </c>
      <c r="J67" s="32" t="s">
        <v>156</v>
      </c>
      <c r="K67" s="76" t="s">
        <v>157</v>
      </c>
      <c r="L67" s="76" t="s">
        <v>137</v>
      </c>
      <c r="M67" s="76" t="s">
        <v>85</v>
      </c>
      <c r="N67" s="76" t="s">
        <v>86</v>
      </c>
      <c r="O67" s="32" t="s">
        <v>87</v>
      </c>
      <c r="P67" s="32" t="s">
        <v>88</v>
      </c>
      <c r="Q67" s="32" t="s">
        <v>89</v>
      </c>
      <c r="R67" s="32" t="s">
        <v>90</v>
      </c>
      <c r="S67" s="32" t="s">
        <v>91</v>
      </c>
      <c r="T67" s="32" t="s">
        <v>92</v>
      </c>
    </row>
    <row r="68" spans="1:20" x14ac:dyDescent="0.4">
      <c r="A68" s="21" t="s">
        <v>31</v>
      </c>
      <c r="B68" s="28">
        <v>200000</v>
      </c>
      <c r="C68" s="28">
        <v>200000</v>
      </c>
      <c r="D68" s="28">
        <v>200000</v>
      </c>
      <c r="E68" s="28">
        <v>200000</v>
      </c>
      <c r="F68" s="28">
        <v>200000</v>
      </c>
      <c r="G68" s="28">
        <v>200000</v>
      </c>
      <c r="H68" s="28">
        <v>200000</v>
      </c>
      <c r="I68" s="28">
        <v>200000</v>
      </c>
      <c r="J68" s="28">
        <v>200000</v>
      </c>
      <c r="K68" s="78">
        <v>200000</v>
      </c>
      <c r="L68" s="78">
        <v>200000</v>
      </c>
      <c r="M68" s="78">
        <v>200000</v>
      </c>
      <c r="N68" s="78">
        <v>200000</v>
      </c>
      <c r="O68" s="28">
        <v>200000</v>
      </c>
      <c r="P68" s="28">
        <v>200000</v>
      </c>
      <c r="Q68" s="28">
        <v>200000</v>
      </c>
      <c r="R68" s="28">
        <v>200000</v>
      </c>
      <c r="S68" s="28">
        <v>200000</v>
      </c>
      <c r="T68" s="28">
        <v>200000</v>
      </c>
    </row>
    <row r="69" spans="1:20" x14ac:dyDescent="0.4">
      <c r="B69" s="1"/>
      <c r="C69" s="1"/>
      <c r="D69" s="1"/>
      <c r="E69" s="1"/>
      <c r="F69" s="1"/>
      <c r="G69" s="1"/>
      <c r="H69" s="1"/>
      <c r="I69" s="1"/>
      <c r="J69" s="1"/>
      <c r="K69" s="78"/>
      <c r="L69" s="78"/>
      <c r="M69" s="78"/>
      <c r="N69" s="78"/>
      <c r="O69" s="1"/>
      <c r="P69" s="1"/>
      <c r="Q69" s="1"/>
      <c r="R69" s="1"/>
      <c r="S69" s="1"/>
      <c r="T69" s="1"/>
    </row>
    <row r="70" spans="1:20" x14ac:dyDescent="0.4">
      <c r="A70" s="21" t="s">
        <v>28</v>
      </c>
      <c r="B70" s="28">
        <v>55000</v>
      </c>
      <c r="C70" s="28">
        <v>55000</v>
      </c>
      <c r="D70" s="28">
        <v>55000</v>
      </c>
      <c r="E70" s="28">
        <v>55000</v>
      </c>
      <c r="F70" s="28">
        <v>55000</v>
      </c>
      <c r="G70" s="28">
        <v>55000</v>
      </c>
      <c r="H70" s="28">
        <v>55000</v>
      </c>
      <c r="I70" s="28">
        <v>55000</v>
      </c>
      <c r="J70" s="28">
        <v>55000</v>
      </c>
      <c r="K70" s="78">
        <v>55000</v>
      </c>
      <c r="L70" s="78">
        <v>55000</v>
      </c>
      <c r="M70" s="78">
        <v>55000</v>
      </c>
      <c r="N70" s="78">
        <v>55000</v>
      </c>
      <c r="O70" s="28">
        <v>55000</v>
      </c>
      <c r="P70" s="28">
        <v>55000</v>
      </c>
      <c r="Q70" s="28">
        <v>55000</v>
      </c>
      <c r="R70" s="28">
        <v>55000</v>
      </c>
      <c r="S70" s="28">
        <v>55000</v>
      </c>
      <c r="T70" s="28">
        <v>55000</v>
      </c>
    </row>
    <row r="71" spans="1:20" x14ac:dyDescent="0.4">
      <c r="K71" s="77"/>
      <c r="L71" s="77"/>
      <c r="M71" s="77"/>
      <c r="N71" s="77"/>
    </row>
    <row r="72" spans="1:20" x14ac:dyDescent="0.4">
      <c r="A72" t="s">
        <v>105</v>
      </c>
      <c r="K72" s="77"/>
      <c r="L72" s="77"/>
      <c r="M72" s="77"/>
      <c r="N72" s="77"/>
    </row>
    <row r="73" spans="1:20" x14ac:dyDescent="0.4">
      <c r="K73" s="77"/>
      <c r="L73" s="77"/>
      <c r="M73" s="77"/>
      <c r="N73" s="77"/>
    </row>
    <row r="74" spans="1:20" x14ac:dyDescent="0.4">
      <c r="A74" s="21" t="s">
        <v>23</v>
      </c>
      <c r="B74" s="28">
        <v>44000</v>
      </c>
      <c r="C74" s="28">
        <v>44000</v>
      </c>
      <c r="D74" s="28">
        <v>44000</v>
      </c>
      <c r="E74" s="28">
        <v>44000</v>
      </c>
      <c r="F74" s="28">
        <v>44000</v>
      </c>
      <c r="G74" s="28">
        <v>44000</v>
      </c>
      <c r="H74" s="28">
        <v>44000</v>
      </c>
      <c r="I74" s="28">
        <v>44000</v>
      </c>
      <c r="J74" s="28">
        <v>44000</v>
      </c>
      <c r="K74" s="78">
        <v>44000</v>
      </c>
      <c r="L74" s="78">
        <v>44000</v>
      </c>
      <c r="M74" s="78">
        <v>44000</v>
      </c>
      <c r="N74" s="78">
        <v>44000</v>
      </c>
      <c r="O74" s="28">
        <v>44000</v>
      </c>
      <c r="P74" s="28">
        <v>44000</v>
      </c>
      <c r="Q74" s="28">
        <v>44000</v>
      </c>
      <c r="R74" s="28">
        <v>44000</v>
      </c>
      <c r="S74" s="28">
        <v>44000</v>
      </c>
      <c r="T74" s="28">
        <v>44000</v>
      </c>
    </row>
    <row r="75" spans="1:20" x14ac:dyDescent="0.4">
      <c r="K75" s="77"/>
      <c r="L75" s="77"/>
      <c r="M75" s="77"/>
      <c r="N75" s="77"/>
    </row>
    <row r="76" spans="1:20" x14ac:dyDescent="0.4">
      <c r="A76" s="21" t="s">
        <v>22</v>
      </c>
      <c r="B76" s="28">
        <v>60000</v>
      </c>
      <c r="C76" s="28">
        <v>60000</v>
      </c>
      <c r="D76" s="28">
        <v>60000</v>
      </c>
      <c r="E76" s="28">
        <v>60000</v>
      </c>
      <c r="F76" s="28">
        <v>60000</v>
      </c>
      <c r="G76" s="28">
        <v>60000</v>
      </c>
      <c r="H76" s="28">
        <v>60000</v>
      </c>
      <c r="I76" s="28">
        <v>60000</v>
      </c>
      <c r="J76" s="28">
        <v>60000</v>
      </c>
      <c r="K76" s="78">
        <v>60000</v>
      </c>
      <c r="L76" s="78">
        <v>60000</v>
      </c>
      <c r="M76" s="78">
        <v>60000</v>
      </c>
      <c r="N76" s="78">
        <v>60000</v>
      </c>
      <c r="O76" s="28">
        <v>60000</v>
      </c>
      <c r="P76" s="28">
        <v>60000</v>
      </c>
      <c r="Q76" s="28">
        <v>60000</v>
      </c>
      <c r="R76" s="28">
        <v>60000</v>
      </c>
      <c r="S76" s="28">
        <v>60000</v>
      </c>
      <c r="T76" s="28">
        <v>60000</v>
      </c>
    </row>
    <row r="77" spans="1:20" x14ac:dyDescent="0.4">
      <c r="K77" s="77"/>
      <c r="L77" s="77"/>
      <c r="M77" s="77"/>
      <c r="N77" s="77"/>
    </row>
    <row r="78" spans="1:20" s="35" customFormat="1" x14ac:dyDescent="0.4">
      <c r="A78" s="35" t="s">
        <v>104</v>
      </c>
      <c r="K78" s="77"/>
      <c r="L78" s="77"/>
      <c r="M78" s="77"/>
      <c r="N78" s="77"/>
    </row>
    <row r="79" spans="1:20" x14ac:dyDescent="0.4">
      <c r="K79" s="77"/>
      <c r="L79" s="77"/>
      <c r="M79" s="77"/>
      <c r="N79" s="77"/>
    </row>
    <row r="80" spans="1:20" x14ac:dyDescent="0.4">
      <c r="A80" s="21" t="s">
        <v>17</v>
      </c>
      <c r="B80" s="28">
        <f t="shared" ref="B80:G80" si="7">SUM(B81:B82)</f>
        <v>245000</v>
      </c>
      <c r="C80" s="28">
        <f t="shared" si="7"/>
        <v>245000</v>
      </c>
      <c r="D80" s="28">
        <f t="shared" si="7"/>
        <v>245000</v>
      </c>
      <c r="E80" s="28">
        <f t="shared" si="7"/>
        <v>245000</v>
      </c>
      <c r="F80" s="28">
        <f t="shared" si="7"/>
        <v>245000</v>
      </c>
      <c r="G80" s="28">
        <f t="shared" si="7"/>
        <v>245000</v>
      </c>
      <c r="H80" s="28">
        <f t="shared" ref="H80:Q80" si="8">SUM(H81:H82)</f>
        <v>245000</v>
      </c>
      <c r="I80" s="28">
        <f t="shared" si="8"/>
        <v>245000</v>
      </c>
      <c r="J80" s="28">
        <f t="shared" si="8"/>
        <v>245000</v>
      </c>
      <c r="K80" s="78">
        <f t="shared" si="8"/>
        <v>245000</v>
      </c>
      <c r="L80" s="78">
        <f t="shared" si="8"/>
        <v>245000</v>
      </c>
      <c r="M80" s="78">
        <f t="shared" si="8"/>
        <v>245000</v>
      </c>
      <c r="N80" s="78">
        <f t="shared" si="8"/>
        <v>245000</v>
      </c>
      <c r="O80" s="28">
        <f t="shared" si="8"/>
        <v>245000</v>
      </c>
      <c r="P80" s="28">
        <f t="shared" si="8"/>
        <v>45000</v>
      </c>
      <c r="Q80" s="28">
        <f t="shared" si="8"/>
        <v>45000</v>
      </c>
      <c r="R80" s="28">
        <f t="shared" ref="R80:T80" si="9">SUM(R81:R82)</f>
        <v>45000</v>
      </c>
      <c r="S80" s="28">
        <f t="shared" si="9"/>
        <v>45000</v>
      </c>
      <c r="T80" s="28">
        <f t="shared" si="9"/>
        <v>45000</v>
      </c>
    </row>
    <row r="81" spans="1:20" x14ac:dyDescent="0.4">
      <c r="A81" t="s">
        <v>161</v>
      </c>
      <c r="B81" s="1">
        <v>200000</v>
      </c>
      <c r="C81" s="1">
        <v>200000</v>
      </c>
      <c r="D81" s="1">
        <v>200000</v>
      </c>
      <c r="E81" s="1">
        <v>200000</v>
      </c>
      <c r="F81" s="1">
        <v>200000</v>
      </c>
      <c r="G81" s="1">
        <v>200000</v>
      </c>
      <c r="H81" s="1">
        <v>200000</v>
      </c>
      <c r="I81" s="1">
        <v>200000</v>
      </c>
      <c r="J81" s="1">
        <v>200000</v>
      </c>
      <c r="K81" s="78">
        <v>200000</v>
      </c>
      <c r="L81" s="78">
        <v>200000</v>
      </c>
      <c r="M81" s="78">
        <v>200000</v>
      </c>
      <c r="N81" s="78">
        <v>200000</v>
      </c>
      <c r="O81" s="1">
        <v>200000</v>
      </c>
      <c r="P81" s="83"/>
      <c r="Q81" s="83"/>
      <c r="R81" s="83"/>
      <c r="S81" s="83"/>
      <c r="T81" s="83"/>
    </row>
    <row r="82" spans="1:20" x14ac:dyDescent="0.4">
      <c r="A82" t="s">
        <v>162</v>
      </c>
      <c r="B82" s="1">
        <v>45000</v>
      </c>
      <c r="C82" s="1">
        <v>45000</v>
      </c>
      <c r="D82" s="1">
        <v>45000</v>
      </c>
      <c r="E82" s="1">
        <v>45000</v>
      </c>
      <c r="F82" s="1">
        <v>45000</v>
      </c>
      <c r="G82" s="1">
        <v>45000</v>
      </c>
      <c r="H82" s="1">
        <v>45000</v>
      </c>
      <c r="I82" s="1">
        <v>45000</v>
      </c>
      <c r="J82" s="1">
        <v>45000</v>
      </c>
      <c r="K82" s="78">
        <v>45000</v>
      </c>
      <c r="L82" s="78">
        <v>45000</v>
      </c>
      <c r="M82" s="78">
        <v>45000</v>
      </c>
      <c r="N82" s="78">
        <v>45000</v>
      </c>
      <c r="O82" s="1">
        <v>45000</v>
      </c>
      <c r="P82" s="1">
        <v>45000</v>
      </c>
      <c r="Q82" s="1">
        <v>45000</v>
      </c>
      <c r="R82" s="1">
        <v>45000</v>
      </c>
      <c r="S82" s="1">
        <v>45000</v>
      </c>
      <c r="T82" s="1">
        <v>45000</v>
      </c>
    </row>
    <row r="83" spans="1:20" s="35" customFormat="1" x14ac:dyDescent="0.4">
      <c r="A83" s="35" t="s">
        <v>131</v>
      </c>
      <c r="K83" s="77"/>
      <c r="L83" s="77"/>
      <c r="M83" s="77"/>
      <c r="N83" s="77"/>
    </row>
    <row r="84" spans="1:20" s="35" customFormat="1" x14ac:dyDescent="0.4">
      <c r="A84" s="35" t="s">
        <v>132</v>
      </c>
      <c r="K84" s="77"/>
      <c r="L84" s="77"/>
      <c r="M84" s="77"/>
      <c r="N84" s="77"/>
    </row>
    <row r="85" spans="1:20" s="35" customFormat="1" x14ac:dyDescent="0.4">
      <c r="A85" s="35" t="s">
        <v>148</v>
      </c>
      <c r="K85" s="77"/>
      <c r="L85" s="77"/>
      <c r="M85" s="77"/>
      <c r="N85" s="77"/>
    </row>
    <row r="86" spans="1:20" x14ac:dyDescent="0.4">
      <c r="K86" s="77"/>
      <c r="L86" s="77"/>
      <c r="M86" s="77"/>
      <c r="N86" s="77"/>
    </row>
    <row r="87" spans="1:20" s="35" customFormat="1" x14ac:dyDescent="0.4">
      <c r="A87" s="35" t="s">
        <v>134</v>
      </c>
      <c r="K87" s="77"/>
      <c r="L87" s="77"/>
      <c r="M87" s="77"/>
      <c r="N87" s="77"/>
    </row>
    <row r="88" spans="1:20" x14ac:dyDescent="0.4">
      <c r="K88" s="77"/>
      <c r="L88" s="77"/>
      <c r="M88" s="77"/>
      <c r="N88" s="77"/>
    </row>
    <row r="89" spans="1:20" x14ac:dyDescent="0.4">
      <c r="K89" s="77"/>
      <c r="L89" s="77"/>
      <c r="M89" s="77"/>
      <c r="N89" s="77"/>
    </row>
    <row r="90" spans="1:20" x14ac:dyDescent="0.4">
      <c r="A90" s="21" t="s">
        <v>19</v>
      </c>
      <c r="B90" s="28">
        <v>70000</v>
      </c>
      <c r="C90" s="28">
        <v>70000</v>
      </c>
      <c r="D90" s="28">
        <v>70000</v>
      </c>
      <c r="E90" s="28">
        <v>70000</v>
      </c>
      <c r="F90" s="28">
        <v>70000</v>
      </c>
      <c r="G90" s="28">
        <v>70000</v>
      </c>
      <c r="H90" s="28">
        <v>70000</v>
      </c>
      <c r="I90" s="28">
        <v>70000</v>
      </c>
      <c r="J90" s="28">
        <v>70000</v>
      </c>
      <c r="K90" s="78">
        <v>70000</v>
      </c>
      <c r="L90" s="78">
        <v>70000</v>
      </c>
      <c r="M90" s="78">
        <v>70000</v>
      </c>
      <c r="N90" s="78">
        <v>70000</v>
      </c>
      <c r="O90" s="28">
        <v>70000</v>
      </c>
      <c r="P90" s="28">
        <v>70000</v>
      </c>
      <c r="Q90" s="28">
        <v>70000</v>
      </c>
      <c r="R90" s="28">
        <v>70000</v>
      </c>
      <c r="S90" s="28">
        <v>70000</v>
      </c>
      <c r="T90" s="28">
        <v>70000</v>
      </c>
    </row>
    <row r="91" spans="1:20" x14ac:dyDescent="0.4">
      <c r="K91" s="77"/>
      <c r="L91" s="77"/>
      <c r="M91" s="77"/>
      <c r="N91" s="77"/>
    </row>
    <row r="92" spans="1:20" s="35" customFormat="1" x14ac:dyDescent="0.4">
      <c r="A92" s="35" t="s">
        <v>18</v>
      </c>
      <c r="K92" s="77"/>
      <c r="L92" s="77"/>
      <c r="M92" s="77"/>
      <c r="N92" s="77"/>
    </row>
    <row r="93" spans="1:20" x14ac:dyDescent="0.4">
      <c r="K93" s="77"/>
      <c r="L93" s="77"/>
      <c r="M93" s="77"/>
      <c r="N93" s="77"/>
    </row>
    <row r="94" spans="1:20" x14ac:dyDescent="0.4">
      <c r="A94" s="21" t="s">
        <v>16</v>
      </c>
      <c r="B94" s="28">
        <v>55000</v>
      </c>
      <c r="C94" s="28">
        <v>55000</v>
      </c>
      <c r="D94" s="28">
        <v>55000</v>
      </c>
      <c r="E94" s="28">
        <v>55000</v>
      </c>
      <c r="F94" s="28">
        <v>55000</v>
      </c>
      <c r="G94" s="28">
        <v>55000</v>
      </c>
      <c r="H94" s="28">
        <v>55000</v>
      </c>
      <c r="I94" s="28">
        <v>55000</v>
      </c>
      <c r="J94" s="28">
        <v>55000</v>
      </c>
      <c r="K94" s="78">
        <v>55000</v>
      </c>
      <c r="L94" s="78">
        <v>55000</v>
      </c>
      <c r="M94" s="78">
        <v>55000</v>
      </c>
      <c r="N94" s="78">
        <v>55000</v>
      </c>
      <c r="O94" s="28">
        <v>55000</v>
      </c>
      <c r="P94" s="28">
        <v>55000</v>
      </c>
      <c r="Q94" s="28">
        <v>55000</v>
      </c>
      <c r="R94" s="28">
        <v>55000</v>
      </c>
      <c r="S94" s="28">
        <v>55000</v>
      </c>
      <c r="T94" s="28">
        <v>55000</v>
      </c>
    </row>
    <row r="95" spans="1:20" s="35" customFormat="1" x14ac:dyDescent="0.4">
      <c r="A95" s="35" t="s">
        <v>106</v>
      </c>
      <c r="K95" s="77"/>
      <c r="L95" s="77"/>
      <c r="M95" s="77"/>
      <c r="N95" s="77"/>
    </row>
    <row r="96" spans="1:20" x14ac:dyDescent="0.4">
      <c r="K96" s="77"/>
      <c r="L96" s="77"/>
      <c r="M96" s="77"/>
      <c r="N96" s="77"/>
    </row>
    <row r="97" spans="1:20" x14ac:dyDescent="0.4">
      <c r="A97" s="21" t="s">
        <v>13</v>
      </c>
      <c r="B97" s="28">
        <f>SUM(B98:B108)</f>
        <v>1220500</v>
      </c>
      <c r="C97" s="28">
        <f t="shared" ref="C97:R97" si="10">SUM(C98:C108)</f>
        <v>1220500</v>
      </c>
      <c r="D97" s="28">
        <f t="shared" si="10"/>
        <v>1220500</v>
      </c>
      <c r="E97" s="28">
        <f t="shared" si="10"/>
        <v>1220500</v>
      </c>
      <c r="F97" s="28">
        <f t="shared" si="10"/>
        <v>1220500</v>
      </c>
      <c r="G97" s="28">
        <f t="shared" si="10"/>
        <v>1220500</v>
      </c>
      <c r="H97" s="28">
        <f t="shared" si="10"/>
        <v>1066500</v>
      </c>
      <c r="I97" s="28">
        <f t="shared" si="10"/>
        <v>1066500</v>
      </c>
      <c r="J97" s="28">
        <f t="shared" si="10"/>
        <v>1066500</v>
      </c>
      <c r="K97" s="78">
        <f t="shared" si="10"/>
        <v>1066500</v>
      </c>
      <c r="L97" s="78">
        <f t="shared" si="10"/>
        <v>1066500</v>
      </c>
      <c r="M97" s="78">
        <f t="shared" si="10"/>
        <v>1066500</v>
      </c>
      <c r="N97" s="78">
        <f t="shared" si="10"/>
        <v>1066500</v>
      </c>
      <c r="O97" s="28">
        <f t="shared" si="10"/>
        <v>1066500</v>
      </c>
      <c r="P97" s="28">
        <f t="shared" si="10"/>
        <v>1066500</v>
      </c>
      <c r="Q97" s="28">
        <f t="shared" si="10"/>
        <v>1066500</v>
      </c>
      <c r="R97" s="28">
        <f t="shared" si="10"/>
        <v>1066500</v>
      </c>
      <c r="S97" s="28">
        <f t="shared" ref="S97:T97" si="11">SUM(S98:S108)</f>
        <v>1066500</v>
      </c>
      <c r="T97" s="28">
        <f t="shared" si="11"/>
        <v>1066500</v>
      </c>
    </row>
    <row r="98" spans="1:20" x14ac:dyDescent="0.4">
      <c r="A98" t="s">
        <v>176</v>
      </c>
      <c r="B98" s="1">
        <v>133000</v>
      </c>
      <c r="C98" s="1">
        <v>133000</v>
      </c>
      <c r="D98" s="1">
        <v>133000</v>
      </c>
      <c r="E98" s="1">
        <v>133000</v>
      </c>
      <c r="F98" s="1">
        <v>133000</v>
      </c>
      <c r="G98" s="1">
        <v>133000</v>
      </c>
      <c r="H98" s="1">
        <v>0</v>
      </c>
      <c r="I98" s="1">
        <v>0</v>
      </c>
      <c r="J98" s="1">
        <v>0</v>
      </c>
      <c r="K98" s="78">
        <v>0</v>
      </c>
      <c r="L98" s="78">
        <v>0</v>
      </c>
      <c r="M98" s="78">
        <v>0</v>
      </c>
      <c r="N98" s="78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</row>
    <row r="99" spans="1:20" x14ac:dyDescent="0.4">
      <c r="A99" t="s">
        <v>177</v>
      </c>
      <c r="B99" s="1">
        <v>234000</v>
      </c>
      <c r="C99" s="1">
        <v>234000</v>
      </c>
      <c r="D99" s="1">
        <v>234000</v>
      </c>
      <c r="E99" s="1">
        <v>234000</v>
      </c>
      <c r="F99" s="1">
        <v>234000</v>
      </c>
      <c r="G99" s="1">
        <v>234000</v>
      </c>
      <c r="H99" s="1">
        <v>234000</v>
      </c>
      <c r="I99" s="1">
        <v>234000</v>
      </c>
      <c r="J99" s="1">
        <v>234000</v>
      </c>
      <c r="K99" s="78">
        <v>234000</v>
      </c>
      <c r="L99" s="78">
        <v>234000</v>
      </c>
      <c r="M99" s="78">
        <v>234000</v>
      </c>
      <c r="N99" s="78">
        <v>234000</v>
      </c>
      <c r="O99" s="1">
        <v>234000</v>
      </c>
      <c r="P99" s="1">
        <v>234000</v>
      </c>
      <c r="Q99" s="1">
        <v>234000</v>
      </c>
      <c r="R99" s="1">
        <v>234000</v>
      </c>
      <c r="S99" s="1">
        <v>234000</v>
      </c>
      <c r="T99" s="1">
        <v>234000</v>
      </c>
    </row>
    <row r="100" spans="1:20" x14ac:dyDescent="0.4">
      <c r="A100" t="s">
        <v>178</v>
      </c>
      <c r="B100" s="1">
        <v>135000</v>
      </c>
      <c r="C100" s="1">
        <v>135000</v>
      </c>
      <c r="D100" s="1">
        <v>135000</v>
      </c>
      <c r="E100" s="1">
        <v>135000</v>
      </c>
      <c r="F100" s="1">
        <v>135000</v>
      </c>
      <c r="G100" s="1">
        <v>135000</v>
      </c>
      <c r="H100" s="1">
        <v>135000</v>
      </c>
      <c r="I100" s="1">
        <v>135000</v>
      </c>
      <c r="J100" s="1">
        <v>135000</v>
      </c>
      <c r="K100" s="78">
        <v>135000</v>
      </c>
      <c r="L100" s="78">
        <v>135000</v>
      </c>
      <c r="M100" s="78">
        <v>135000</v>
      </c>
      <c r="N100" s="78">
        <v>135000</v>
      </c>
      <c r="O100" s="1">
        <v>135000</v>
      </c>
      <c r="P100" s="1">
        <v>135000</v>
      </c>
      <c r="Q100" s="1">
        <v>135000</v>
      </c>
      <c r="R100" s="1">
        <v>135000</v>
      </c>
      <c r="S100" s="1">
        <v>135000</v>
      </c>
      <c r="T100" s="1">
        <v>135000</v>
      </c>
    </row>
    <row r="101" spans="1:20" x14ac:dyDescent="0.4">
      <c r="A101" t="s">
        <v>179</v>
      </c>
      <c r="B101" s="1">
        <v>50000</v>
      </c>
      <c r="C101" s="1">
        <v>50000</v>
      </c>
      <c r="D101" s="1">
        <v>50000</v>
      </c>
      <c r="E101" s="1">
        <v>50000</v>
      </c>
      <c r="F101" s="1">
        <v>50000</v>
      </c>
      <c r="G101" s="1">
        <v>50000</v>
      </c>
      <c r="H101" s="1">
        <v>50000</v>
      </c>
      <c r="I101" s="1">
        <v>50000</v>
      </c>
      <c r="J101" s="1">
        <v>50000</v>
      </c>
      <c r="K101" s="78">
        <v>50000</v>
      </c>
      <c r="L101" s="78">
        <v>50000</v>
      </c>
      <c r="M101" s="78">
        <v>50000</v>
      </c>
      <c r="N101" s="78">
        <v>50000</v>
      </c>
      <c r="O101" s="1">
        <v>50000</v>
      </c>
      <c r="P101" s="1">
        <v>50000</v>
      </c>
      <c r="Q101" s="1">
        <v>50000</v>
      </c>
      <c r="R101" s="1">
        <v>50000</v>
      </c>
      <c r="S101" s="1">
        <v>50000</v>
      </c>
      <c r="T101" s="1">
        <v>50000</v>
      </c>
    </row>
    <row r="102" spans="1:20" x14ac:dyDescent="0.4">
      <c r="A102" t="s">
        <v>129</v>
      </c>
      <c r="B102" s="1">
        <v>145000</v>
      </c>
      <c r="C102" s="1">
        <v>145000</v>
      </c>
      <c r="D102" s="1">
        <v>145000</v>
      </c>
      <c r="E102" s="1">
        <v>145000</v>
      </c>
      <c r="F102" s="1">
        <v>145000</v>
      </c>
      <c r="G102" s="1">
        <v>145000</v>
      </c>
      <c r="H102" s="1">
        <v>145000</v>
      </c>
      <c r="I102" s="1">
        <v>145000</v>
      </c>
      <c r="J102" s="1">
        <v>145000</v>
      </c>
      <c r="K102" s="78">
        <v>145000</v>
      </c>
      <c r="L102" s="78">
        <v>145000</v>
      </c>
      <c r="M102" s="78">
        <v>145000</v>
      </c>
      <c r="N102" s="78">
        <v>145000</v>
      </c>
      <c r="O102" s="1">
        <v>145000</v>
      </c>
      <c r="P102" s="1">
        <v>145000</v>
      </c>
      <c r="Q102" s="1">
        <v>145000</v>
      </c>
      <c r="R102" s="1">
        <v>145000</v>
      </c>
      <c r="S102" s="1">
        <v>145000</v>
      </c>
      <c r="T102" s="1">
        <v>145000</v>
      </c>
    </row>
    <row r="103" spans="1:20" x14ac:dyDescent="0.4">
      <c r="A103" t="s">
        <v>154</v>
      </c>
      <c r="B103" s="1">
        <v>38500</v>
      </c>
      <c r="C103" s="1">
        <v>38500</v>
      </c>
      <c r="D103" s="1">
        <v>38500</v>
      </c>
      <c r="E103" s="1">
        <v>38500</v>
      </c>
      <c r="F103" s="1">
        <v>38500</v>
      </c>
      <c r="G103" s="1">
        <v>38500</v>
      </c>
      <c r="H103" s="1">
        <v>38500</v>
      </c>
      <c r="I103" s="1">
        <v>38500</v>
      </c>
      <c r="J103" s="1">
        <v>38500</v>
      </c>
      <c r="K103" s="78">
        <v>38500</v>
      </c>
      <c r="L103" s="78">
        <v>38500</v>
      </c>
      <c r="M103" s="78">
        <v>38500</v>
      </c>
      <c r="N103" s="78">
        <v>38500</v>
      </c>
      <c r="O103" s="1">
        <v>38500</v>
      </c>
      <c r="P103" s="1">
        <v>38500</v>
      </c>
      <c r="Q103" s="1">
        <v>38500</v>
      </c>
      <c r="R103" s="1">
        <v>38500</v>
      </c>
      <c r="S103" s="1">
        <v>38500</v>
      </c>
      <c r="T103" s="1">
        <v>38500</v>
      </c>
    </row>
    <row r="104" spans="1:20" x14ac:dyDescent="0.4">
      <c r="A104" t="s">
        <v>180</v>
      </c>
      <c r="B104" s="1">
        <v>300000</v>
      </c>
      <c r="C104" s="1">
        <v>300000</v>
      </c>
      <c r="D104" s="1">
        <v>300000</v>
      </c>
      <c r="E104" s="1">
        <v>300000</v>
      </c>
      <c r="F104" s="1">
        <v>300000</v>
      </c>
      <c r="G104" s="1">
        <v>300000</v>
      </c>
      <c r="H104" s="1">
        <v>279000</v>
      </c>
      <c r="I104" s="1">
        <v>279000</v>
      </c>
      <c r="J104" s="1">
        <v>279000</v>
      </c>
      <c r="K104" s="78">
        <v>279000</v>
      </c>
      <c r="L104" s="78">
        <v>279000</v>
      </c>
      <c r="M104" s="78">
        <v>279000</v>
      </c>
      <c r="N104" s="78">
        <v>279000</v>
      </c>
      <c r="O104" s="1">
        <v>279000</v>
      </c>
      <c r="P104" s="1">
        <v>279000</v>
      </c>
      <c r="Q104" s="1">
        <v>279000</v>
      </c>
      <c r="R104" s="1">
        <v>279000</v>
      </c>
      <c r="S104" s="1">
        <v>279000</v>
      </c>
      <c r="T104" s="1">
        <v>279000</v>
      </c>
    </row>
    <row r="105" spans="1:20" x14ac:dyDescent="0.4">
      <c r="A105" t="s">
        <v>181</v>
      </c>
      <c r="B105" s="1">
        <v>100000</v>
      </c>
      <c r="C105" s="1">
        <v>100000</v>
      </c>
      <c r="D105" s="1">
        <v>100000</v>
      </c>
      <c r="E105" s="1">
        <v>100000</v>
      </c>
      <c r="F105" s="1">
        <v>100000</v>
      </c>
      <c r="G105" s="1">
        <v>100000</v>
      </c>
      <c r="H105" s="1">
        <v>100000</v>
      </c>
      <c r="I105" s="1">
        <v>100000</v>
      </c>
      <c r="J105" s="1">
        <v>100000</v>
      </c>
      <c r="K105" s="78">
        <v>100000</v>
      </c>
      <c r="L105" s="78">
        <v>100000</v>
      </c>
      <c r="M105" s="78">
        <v>100000</v>
      </c>
      <c r="N105" s="78">
        <v>100000</v>
      </c>
      <c r="O105" s="1">
        <v>100000</v>
      </c>
      <c r="P105" s="1">
        <v>100000</v>
      </c>
      <c r="Q105" s="1">
        <v>100000</v>
      </c>
      <c r="R105" s="1">
        <v>100000</v>
      </c>
      <c r="S105" s="1">
        <v>100000</v>
      </c>
      <c r="T105" s="1">
        <v>100000</v>
      </c>
    </row>
    <row r="106" spans="1:20" x14ac:dyDescent="0.4">
      <c r="A106" t="s">
        <v>182</v>
      </c>
      <c r="B106" s="1">
        <v>85000</v>
      </c>
      <c r="C106" s="1">
        <v>85000</v>
      </c>
      <c r="D106" s="1">
        <v>85000</v>
      </c>
      <c r="E106" s="1">
        <v>85000</v>
      </c>
      <c r="F106" s="1">
        <v>85000</v>
      </c>
      <c r="G106" s="1">
        <v>85000</v>
      </c>
      <c r="H106" s="1">
        <v>85000</v>
      </c>
      <c r="I106" s="1">
        <v>85000</v>
      </c>
      <c r="J106" s="1">
        <v>85000</v>
      </c>
      <c r="K106" s="78">
        <v>85000</v>
      </c>
      <c r="L106" s="78">
        <v>85000</v>
      </c>
      <c r="M106" s="78">
        <v>85000</v>
      </c>
      <c r="N106" s="78">
        <v>85000</v>
      </c>
      <c r="O106" s="1">
        <v>85000</v>
      </c>
      <c r="P106" s="1">
        <v>85000</v>
      </c>
      <c r="Q106" s="1">
        <v>85000</v>
      </c>
      <c r="R106" s="1">
        <v>85000</v>
      </c>
      <c r="S106" s="1">
        <v>85000</v>
      </c>
      <c r="T106" s="1">
        <v>85000</v>
      </c>
    </row>
    <row r="107" spans="1:20" x14ac:dyDescent="0.4">
      <c r="K107" s="77"/>
      <c r="L107" s="77"/>
      <c r="M107" s="77"/>
      <c r="N107" s="77"/>
    </row>
    <row r="108" spans="1:20" x14ac:dyDescent="0.4">
      <c r="K108" s="77"/>
      <c r="L108" s="77"/>
      <c r="M108" s="77"/>
      <c r="N108" s="77"/>
    </row>
    <row r="109" spans="1:20" x14ac:dyDescent="0.4">
      <c r="A109" s="21" t="s">
        <v>9</v>
      </c>
      <c r="B109" s="28">
        <v>45000</v>
      </c>
      <c r="C109" s="28">
        <v>45000</v>
      </c>
      <c r="D109" s="28">
        <v>45000</v>
      </c>
      <c r="E109" s="28">
        <v>45000</v>
      </c>
      <c r="F109" s="28">
        <v>45000</v>
      </c>
      <c r="G109" s="28">
        <v>45000</v>
      </c>
      <c r="H109" s="28">
        <v>45000</v>
      </c>
      <c r="I109" s="28">
        <v>45000</v>
      </c>
      <c r="J109" s="28">
        <v>45000</v>
      </c>
      <c r="K109" s="78">
        <v>45000</v>
      </c>
      <c r="L109" s="78">
        <v>45000</v>
      </c>
      <c r="M109" s="78">
        <v>45000</v>
      </c>
      <c r="N109" s="78">
        <v>45000</v>
      </c>
      <c r="O109" s="28">
        <v>45000</v>
      </c>
      <c r="P109" s="28">
        <v>45000</v>
      </c>
      <c r="Q109" s="28">
        <v>45000</v>
      </c>
      <c r="R109" s="28">
        <v>45000</v>
      </c>
      <c r="S109" s="28">
        <v>45000</v>
      </c>
      <c r="T109" s="28">
        <v>45000</v>
      </c>
    </row>
    <row r="110" spans="1:20" x14ac:dyDescent="0.4">
      <c r="K110" s="77"/>
      <c r="L110" s="77"/>
      <c r="M110" s="77"/>
      <c r="N110" s="77"/>
    </row>
    <row r="111" spans="1:20" s="35" customFormat="1" x14ac:dyDescent="0.4">
      <c r="A111" s="73" t="s">
        <v>235</v>
      </c>
      <c r="D111" s="35">
        <v>190000</v>
      </c>
      <c r="K111" s="77"/>
      <c r="L111" s="77"/>
      <c r="M111" s="77"/>
      <c r="N111" s="77"/>
    </row>
    <row r="112" spans="1:20" s="35" customFormat="1" x14ac:dyDescent="0.4">
      <c r="A112" s="73" t="s">
        <v>236</v>
      </c>
      <c r="D112" s="35">
        <v>120000</v>
      </c>
      <c r="K112" s="77"/>
      <c r="L112" s="77"/>
      <c r="M112" s="77"/>
      <c r="N112" s="77"/>
    </row>
    <row r="113" spans="1:20" x14ac:dyDescent="0.4">
      <c r="K113" s="77"/>
      <c r="L113" s="77"/>
      <c r="M113" s="77"/>
      <c r="N113" s="77"/>
    </row>
    <row r="114" spans="1:20" x14ac:dyDescent="0.4">
      <c r="A114" s="21" t="s">
        <v>8</v>
      </c>
      <c r="B114" s="28">
        <v>50000</v>
      </c>
      <c r="C114" s="28">
        <v>50000</v>
      </c>
      <c r="D114" s="28">
        <v>50000</v>
      </c>
      <c r="E114" s="28">
        <v>50000</v>
      </c>
      <c r="F114" s="28">
        <v>50000</v>
      </c>
      <c r="G114" s="28">
        <v>50000</v>
      </c>
      <c r="H114" s="28">
        <v>50000</v>
      </c>
      <c r="I114" s="28">
        <v>50000</v>
      </c>
      <c r="J114" s="28">
        <v>50000</v>
      </c>
      <c r="K114" s="78">
        <v>50000</v>
      </c>
      <c r="L114" s="78">
        <v>50000</v>
      </c>
      <c r="M114" s="78">
        <v>50000</v>
      </c>
      <c r="N114" s="78">
        <v>50000</v>
      </c>
      <c r="O114" s="28">
        <v>50000</v>
      </c>
      <c r="P114" s="28">
        <v>50000</v>
      </c>
      <c r="Q114" s="28">
        <v>50000</v>
      </c>
      <c r="R114" s="28">
        <v>50000</v>
      </c>
      <c r="S114" s="28">
        <v>50000</v>
      </c>
      <c r="T114" s="28">
        <v>50000</v>
      </c>
    </row>
    <row r="115" spans="1:20" x14ac:dyDescent="0.4">
      <c r="K115" s="77"/>
      <c r="L115" s="77"/>
      <c r="M115" s="77"/>
      <c r="N115" s="77"/>
    </row>
    <row r="116" spans="1:20" s="35" customFormat="1" x14ac:dyDescent="0.4">
      <c r="A116" s="35" t="s">
        <v>120</v>
      </c>
      <c r="K116" s="77"/>
      <c r="L116" s="77"/>
      <c r="M116" s="77"/>
      <c r="N116" s="77"/>
    </row>
    <row r="117" spans="1:20" s="35" customFormat="1" x14ac:dyDescent="0.4">
      <c r="A117" s="35" t="s">
        <v>121</v>
      </c>
      <c r="K117" s="77"/>
      <c r="L117" s="77"/>
      <c r="M117" s="77"/>
      <c r="N117" s="77"/>
    </row>
    <row r="118" spans="1:20" s="35" customFormat="1" x14ac:dyDescent="0.4">
      <c r="A118" s="35" t="s">
        <v>231</v>
      </c>
      <c r="D118" s="35">
        <v>530000</v>
      </c>
      <c r="K118" s="77"/>
      <c r="L118" s="77"/>
      <c r="M118" s="77"/>
      <c r="N118" s="77"/>
    </row>
    <row r="119" spans="1:20" s="35" customFormat="1" x14ac:dyDescent="0.4">
      <c r="A119" s="35" t="s">
        <v>230</v>
      </c>
      <c r="K119" s="77"/>
      <c r="L119" s="77"/>
      <c r="M119" s="77"/>
      <c r="N119" s="77"/>
    </row>
    <row r="120" spans="1:20" x14ac:dyDescent="0.4">
      <c r="A120" t="s">
        <v>135</v>
      </c>
      <c r="K120" s="77"/>
      <c r="L120" s="77"/>
      <c r="M120" s="77"/>
      <c r="N120" s="77"/>
    </row>
    <row r="121" spans="1:20" x14ac:dyDescent="0.4">
      <c r="K121" s="77"/>
      <c r="L121" s="77"/>
      <c r="M121" s="77"/>
      <c r="N121" s="77"/>
    </row>
    <row r="122" spans="1:20" x14ac:dyDescent="0.4">
      <c r="K122" s="77"/>
      <c r="L122" s="77"/>
      <c r="M122" s="77"/>
      <c r="N122" s="77"/>
    </row>
    <row r="123" spans="1:20" x14ac:dyDescent="0.4">
      <c r="K123" s="77"/>
      <c r="L123" s="77"/>
      <c r="M123" s="77"/>
      <c r="N123" s="77"/>
    </row>
    <row r="124" spans="1:20" x14ac:dyDescent="0.4">
      <c r="K124" s="77"/>
      <c r="L124" s="77"/>
      <c r="M124" s="77"/>
      <c r="N124" s="77"/>
    </row>
    <row r="125" spans="1:20" x14ac:dyDescent="0.4">
      <c r="K125" s="77"/>
      <c r="L125" s="77"/>
      <c r="M125" s="77"/>
      <c r="N125" s="77"/>
    </row>
    <row r="126" spans="1:20" x14ac:dyDescent="0.4">
      <c r="A126" s="21" t="s">
        <v>115</v>
      </c>
      <c r="B126" s="28">
        <f t="shared" ref="B126:O126" si="12">SUM(B127:B129)</f>
        <v>145000</v>
      </c>
      <c r="C126" s="28">
        <f t="shared" si="12"/>
        <v>145000</v>
      </c>
      <c r="D126" s="28">
        <f t="shared" si="12"/>
        <v>145000</v>
      </c>
      <c r="E126" s="28">
        <f t="shared" si="12"/>
        <v>145000</v>
      </c>
      <c r="F126" s="28">
        <f t="shared" si="12"/>
        <v>145000</v>
      </c>
      <c r="G126" s="28">
        <f t="shared" si="12"/>
        <v>145000</v>
      </c>
      <c r="H126" s="28">
        <f t="shared" si="12"/>
        <v>145000</v>
      </c>
      <c r="I126" s="28">
        <f t="shared" si="12"/>
        <v>145000</v>
      </c>
      <c r="J126" s="28">
        <f t="shared" si="12"/>
        <v>145000</v>
      </c>
      <c r="K126" s="78">
        <f t="shared" si="12"/>
        <v>145000</v>
      </c>
      <c r="L126" s="78">
        <f t="shared" si="12"/>
        <v>145000</v>
      </c>
      <c r="M126" s="78">
        <f t="shared" si="12"/>
        <v>145000</v>
      </c>
      <c r="N126" s="78">
        <f t="shared" si="12"/>
        <v>145000</v>
      </c>
      <c r="O126" s="28">
        <f t="shared" si="12"/>
        <v>145000</v>
      </c>
      <c r="P126" s="28">
        <f t="shared" ref="P126:T126" si="13">SUM(P127:P129)</f>
        <v>145000</v>
      </c>
      <c r="Q126" s="28">
        <f t="shared" si="13"/>
        <v>145000</v>
      </c>
      <c r="R126" s="28">
        <f t="shared" si="13"/>
        <v>145000</v>
      </c>
      <c r="S126" s="28">
        <f t="shared" si="13"/>
        <v>145000</v>
      </c>
      <c r="T126" s="28">
        <f t="shared" si="13"/>
        <v>145000</v>
      </c>
    </row>
    <row r="127" spans="1:20" x14ac:dyDescent="0.4">
      <c r="A127" t="s">
        <v>116</v>
      </c>
      <c r="B127" s="1">
        <v>98000</v>
      </c>
      <c r="C127" s="1">
        <v>98000</v>
      </c>
      <c r="D127" s="1">
        <v>98000</v>
      </c>
      <c r="E127" s="1">
        <v>98000</v>
      </c>
      <c r="F127" s="1">
        <v>98000</v>
      </c>
      <c r="G127" s="1">
        <v>98000</v>
      </c>
      <c r="H127" s="1">
        <v>98000</v>
      </c>
      <c r="I127" s="1">
        <v>98000</v>
      </c>
      <c r="J127" s="1">
        <v>98000</v>
      </c>
      <c r="K127" s="78">
        <v>98000</v>
      </c>
      <c r="L127" s="78">
        <v>98000</v>
      </c>
      <c r="M127" s="78">
        <v>98000</v>
      </c>
      <c r="N127" s="78">
        <v>98000</v>
      </c>
      <c r="O127" s="1">
        <v>98000</v>
      </c>
      <c r="P127" s="1">
        <v>98000</v>
      </c>
      <c r="Q127" s="1">
        <v>98000</v>
      </c>
      <c r="R127" s="1">
        <v>98000</v>
      </c>
      <c r="S127" s="1">
        <v>98000</v>
      </c>
      <c r="T127" s="1">
        <v>98000</v>
      </c>
    </row>
    <row r="128" spans="1:20" x14ac:dyDescent="0.4">
      <c r="A128" t="s">
        <v>150</v>
      </c>
      <c r="B128" s="1">
        <v>20000</v>
      </c>
      <c r="C128" s="1">
        <v>20000</v>
      </c>
      <c r="D128" s="1">
        <v>20000</v>
      </c>
      <c r="E128" s="1">
        <v>20000</v>
      </c>
      <c r="F128" s="1">
        <v>20000</v>
      </c>
      <c r="G128" s="1">
        <v>20000</v>
      </c>
      <c r="H128" s="1">
        <v>20000</v>
      </c>
      <c r="I128" s="1">
        <v>20000</v>
      </c>
      <c r="J128" s="1">
        <v>20000</v>
      </c>
      <c r="K128" s="78">
        <v>20000</v>
      </c>
      <c r="L128" s="78">
        <v>20000</v>
      </c>
      <c r="M128" s="78">
        <v>20000</v>
      </c>
      <c r="N128" s="78">
        <v>20000</v>
      </c>
      <c r="O128" s="1">
        <v>20000</v>
      </c>
      <c r="P128" s="1">
        <v>20000</v>
      </c>
      <c r="Q128" s="1">
        <v>20000</v>
      </c>
      <c r="R128" s="1">
        <v>20000</v>
      </c>
      <c r="S128" s="1">
        <v>20000</v>
      </c>
      <c r="T128" s="1">
        <v>20000</v>
      </c>
    </row>
    <row r="129" spans="1:20" x14ac:dyDescent="0.4">
      <c r="A129" t="s">
        <v>118</v>
      </c>
      <c r="B129" s="1">
        <v>27000</v>
      </c>
      <c r="C129" s="1">
        <v>27000</v>
      </c>
      <c r="D129" s="1">
        <v>27000</v>
      </c>
      <c r="E129" s="1">
        <v>27000</v>
      </c>
      <c r="F129" s="1">
        <v>27000</v>
      </c>
      <c r="G129" s="1">
        <v>27000</v>
      </c>
      <c r="H129" s="1">
        <v>27000</v>
      </c>
      <c r="I129" s="1">
        <v>27000</v>
      </c>
      <c r="J129" s="1">
        <v>27000</v>
      </c>
      <c r="K129" s="78">
        <v>27000</v>
      </c>
      <c r="L129" s="78">
        <v>27000</v>
      </c>
      <c r="M129" s="78">
        <v>27000</v>
      </c>
      <c r="N129" s="78">
        <v>27000</v>
      </c>
      <c r="O129" s="1">
        <v>27000</v>
      </c>
      <c r="P129" s="1">
        <v>27000</v>
      </c>
      <c r="Q129" s="1">
        <v>27000</v>
      </c>
      <c r="R129" s="1">
        <v>27000</v>
      </c>
      <c r="S129" s="1">
        <v>27000</v>
      </c>
      <c r="T129" s="1">
        <v>27000</v>
      </c>
    </row>
    <row r="130" spans="1:20" s="35" customFormat="1" x14ac:dyDescent="0.4">
      <c r="A130" s="35" t="s">
        <v>117</v>
      </c>
      <c r="K130" s="77"/>
      <c r="L130" s="77"/>
      <c r="M130" s="77"/>
      <c r="N130" s="77"/>
    </row>
    <row r="131" spans="1:20" x14ac:dyDescent="0.4">
      <c r="K131" s="77"/>
      <c r="L131" s="77"/>
      <c r="M131" s="77"/>
      <c r="N131" s="77"/>
    </row>
    <row r="132" spans="1:20" x14ac:dyDescent="0.4">
      <c r="A132" s="21" t="s">
        <v>127</v>
      </c>
      <c r="B132" s="28">
        <f>SUM(B133:B139)</f>
        <v>355000</v>
      </c>
      <c r="C132" s="28">
        <f>SUM(C133:C139)</f>
        <v>355000</v>
      </c>
      <c r="D132" s="28">
        <f>SUM(D133:D139)</f>
        <v>475000</v>
      </c>
      <c r="E132" s="28">
        <f t="shared" ref="E132:O132" si="14">SUM(E133:E139)</f>
        <v>475000</v>
      </c>
      <c r="F132" s="28">
        <f t="shared" si="14"/>
        <v>475000</v>
      </c>
      <c r="G132" s="28">
        <f t="shared" si="14"/>
        <v>475000</v>
      </c>
      <c r="H132" s="28">
        <f t="shared" si="14"/>
        <v>425000</v>
      </c>
      <c r="I132" s="28">
        <f t="shared" si="14"/>
        <v>425000</v>
      </c>
      <c r="J132" s="28">
        <f t="shared" si="14"/>
        <v>425000</v>
      </c>
      <c r="K132" s="78">
        <f t="shared" si="14"/>
        <v>425000</v>
      </c>
      <c r="L132" s="78">
        <f t="shared" si="14"/>
        <v>425000</v>
      </c>
      <c r="M132" s="78">
        <f t="shared" si="14"/>
        <v>425000</v>
      </c>
      <c r="N132" s="78">
        <f t="shared" si="14"/>
        <v>425000</v>
      </c>
      <c r="O132" s="28">
        <f t="shared" si="14"/>
        <v>425000</v>
      </c>
      <c r="P132" s="28">
        <f t="shared" ref="P132:T132" si="15">SUM(P133:P139)</f>
        <v>425000</v>
      </c>
      <c r="Q132" s="28">
        <f t="shared" si="15"/>
        <v>425000</v>
      </c>
      <c r="R132" s="28">
        <f t="shared" si="15"/>
        <v>425000</v>
      </c>
      <c r="S132" s="28">
        <f t="shared" si="15"/>
        <v>425000</v>
      </c>
      <c r="T132" s="28">
        <f t="shared" si="15"/>
        <v>425000</v>
      </c>
    </row>
    <row r="133" spans="1:20" x14ac:dyDescent="0.4">
      <c r="A133" t="s">
        <v>114</v>
      </c>
      <c r="B133" s="44">
        <v>170000</v>
      </c>
      <c r="C133" s="44">
        <v>170000</v>
      </c>
      <c r="D133" s="44">
        <v>230000</v>
      </c>
      <c r="E133" s="44">
        <v>230000</v>
      </c>
      <c r="F133" s="44">
        <v>230000</v>
      </c>
      <c r="G133" s="44">
        <v>230000</v>
      </c>
      <c r="H133" s="44">
        <v>230000</v>
      </c>
      <c r="I133" s="44">
        <v>230000</v>
      </c>
      <c r="J133" s="44">
        <v>230000</v>
      </c>
      <c r="K133" s="81">
        <v>230000</v>
      </c>
      <c r="L133" s="81">
        <v>230000</v>
      </c>
      <c r="M133" s="81">
        <v>230000</v>
      </c>
      <c r="N133" s="81">
        <v>230000</v>
      </c>
      <c r="O133" s="44">
        <v>230000</v>
      </c>
      <c r="P133" s="44">
        <v>230000</v>
      </c>
      <c r="Q133" s="44">
        <v>230000</v>
      </c>
      <c r="R133" s="44">
        <v>230000</v>
      </c>
      <c r="S133" s="44">
        <v>230000</v>
      </c>
      <c r="T133" s="44">
        <v>230000</v>
      </c>
    </row>
    <row r="134" spans="1:20" x14ac:dyDescent="0.4">
      <c r="A134" t="s">
        <v>185</v>
      </c>
      <c r="B134" s="44">
        <v>110000</v>
      </c>
      <c r="C134" s="44">
        <v>110000</v>
      </c>
      <c r="D134" s="44">
        <v>110000</v>
      </c>
      <c r="E134" s="44">
        <v>110000</v>
      </c>
      <c r="F134" s="44">
        <v>110000</v>
      </c>
      <c r="G134" s="44">
        <v>110000</v>
      </c>
      <c r="H134" s="44">
        <v>110000</v>
      </c>
      <c r="I134" s="44">
        <v>110000</v>
      </c>
      <c r="J134" s="44">
        <v>110000</v>
      </c>
      <c r="K134" s="81">
        <v>110000</v>
      </c>
      <c r="L134" s="81">
        <v>110000</v>
      </c>
      <c r="M134" s="81">
        <v>110000</v>
      </c>
      <c r="N134" s="81">
        <v>110000</v>
      </c>
      <c r="O134" s="44">
        <v>110000</v>
      </c>
      <c r="P134" s="44">
        <v>110000</v>
      </c>
      <c r="Q134" s="44">
        <v>110000</v>
      </c>
      <c r="R134" s="44">
        <v>110000</v>
      </c>
      <c r="S134" s="44">
        <v>110000</v>
      </c>
      <c r="T134" s="44">
        <v>110000</v>
      </c>
    </row>
    <row r="135" spans="1:20" x14ac:dyDescent="0.4">
      <c r="A135" t="s">
        <v>187</v>
      </c>
      <c r="B135" s="44">
        <v>5000</v>
      </c>
      <c r="C135" s="44">
        <v>5000</v>
      </c>
      <c r="D135" s="44">
        <v>5000</v>
      </c>
      <c r="E135" s="44">
        <v>5000</v>
      </c>
      <c r="F135" s="44">
        <v>5000</v>
      </c>
      <c r="G135" s="44">
        <v>5000</v>
      </c>
      <c r="H135" s="44">
        <v>5000</v>
      </c>
      <c r="I135" s="44">
        <v>5000</v>
      </c>
      <c r="J135" s="44">
        <v>5000</v>
      </c>
      <c r="K135" s="81">
        <v>5000</v>
      </c>
      <c r="L135" s="81">
        <v>5000</v>
      </c>
      <c r="M135" s="81">
        <v>5000</v>
      </c>
      <c r="N135" s="81">
        <v>5000</v>
      </c>
      <c r="O135" s="44">
        <v>5000</v>
      </c>
      <c r="P135" s="44">
        <v>5000</v>
      </c>
      <c r="Q135" s="44">
        <v>5000</v>
      </c>
      <c r="R135" s="44">
        <v>5000</v>
      </c>
      <c r="S135" s="44">
        <v>5000</v>
      </c>
      <c r="T135" s="44">
        <v>5000</v>
      </c>
    </row>
    <row r="136" spans="1:20" hidden="1" x14ac:dyDescent="0.4">
      <c r="A136" s="49" t="s">
        <v>196</v>
      </c>
      <c r="B136" s="44"/>
      <c r="C136" s="44"/>
      <c r="D136" s="44">
        <v>60000</v>
      </c>
      <c r="E136" s="44">
        <v>60000</v>
      </c>
      <c r="F136" s="44">
        <v>60000</v>
      </c>
      <c r="G136" s="44">
        <v>60000</v>
      </c>
      <c r="H136" s="44"/>
      <c r="I136" s="44"/>
      <c r="J136" s="44"/>
      <c r="K136" s="81"/>
      <c r="L136" s="81"/>
      <c r="M136" s="81"/>
      <c r="N136" s="81"/>
      <c r="O136" s="44"/>
      <c r="P136" s="44"/>
      <c r="Q136" s="44"/>
      <c r="R136" s="44"/>
      <c r="S136" s="44"/>
      <c r="T136" s="44"/>
    </row>
    <row r="137" spans="1:20" x14ac:dyDescent="0.4">
      <c r="A137" t="s">
        <v>118</v>
      </c>
      <c r="B137" s="44">
        <v>70000</v>
      </c>
      <c r="C137" s="44">
        <v>70000</v>
      </c>
      <c r="D137" s="44">
        <v>70000</v>
      </c>
      <c r="E137" s="44">
        <v>70000</v>
      </c>
      <c r="F137" s="44">
        <v>70000</v>
      </c>
      <c r="G137" s="44">
        <v>70000</v>
      </c>
      <c r="H137" s="44">
        <v>80000</v>
      </c>
      <c r="I137" s="44">
        <v>80000</v>
      </c>
      <c r="J137" s="44">
        <v>80000</v>
      </c>
      <c r="K137" s="81">
        <v>80000</v>
      </c>
      <c r="L137" s="81">
        <v>80000</v>
      </c>
      <c r="M137" s="81">
        <v>80000</v>
      </c>
      <c r="N137" s="81">
        <v>80000</v>
      </c>
      <c r="O137" s="44">
        <v>80000</v>
      </c>
      <c r="P137" s="44">
        <v>80000</v>
      </c>
      <c r="Q137" s="44">
        <v>80000</v>
      </c>
      <c r="R137" s="44">
        <v>80000</v>
      </c>
      <c r="S137" s="44">
        <v>80000</v>
      </c>
      <c r="T137" s="44">
        <v>80000</v>
      </c>
    </row>
    <row r="138" spans="1:20" x14ac:dyDescent="0.4">
      <c r="K138" s="77"/>
      <c r="L138" s="77"/>
      <c r="M138" s="77"/>
      <c r="N138" s="77"/>
    </row>
    <row r="139" spans="1:20" x14ac:dyDescent="0.4">
      <c r="K139" s="77"/>
      <c r="L139" s="77"/>
      <c r="M139" s="77"/>
      <c r="N139" s="77"/>
    </row>
    <row r="140" spans="1:20" x14ac:dyDescent="0.4">
      <c r="A140" s="21" t="s">
        <v>149</v>
      </c>
      <c r="B140" s="28">
        <v>5380000</v>
      </c>
      <c r="C140" s="28">
        <v>5380000</v>
      </c>
      <c r="D140" s="28">
        <v>5900000</v>
      </c>
      <c r="E140" s="28">
        <v>5900000</v>
      </c>
      <c r="F140" s="28">
        <v>5900000</v>
      </c>
      <c r="G140" s="28">
        <v>5900000</v>
      </c>
      <c r="H140" s="28">
        <v>5458000</v>
      </c>
      <c r="I140" s="28">
        <v>5458000</v>
      </c>
      <c r="J140" s="28">
        <v>5458000</v>
      </c>
      <c r="K140" s="78">
        <f>SUM(K141:K145)</f>
        <v>5596737</v>
      </c>
      <c r="L140" s="78">
        <f t="shared" ref="L140:T140" si="16">SUM(L141:L145)</f>
        <v>7017737</v>
      </c>
      <c r="M140" s="78">
        <f t="shared" si="16"/>
        <v>7017737</v>
      </c>
      <c r="N140" s="78">
        <f t="shared" si="16"/>
        <v>7017737</v>
      </c>
      <c r="O140" s="28">
        <f t="shared" si="16"/>
        <v>5596737</v>
      </c>
      <c r="P140" s="28">
        <f t="shared" si="16"/>
        <v>4206058</v>
      </c>
      <c r="Q140" s="28">
        <f t="shared" ref="Q140:T140" si="17">SUM(Q141:Q145)</f>
        <v>4206058</v>
      </c>
      <c r="R140" s="28">
        <f t="shared" si="17"/>
        <v>4206058</v>
      </c>
      <c r="S140" s="28">
        <f t="shared" si="17"/>
        <v>4206058</v>
      </c>
      <c r="T140" s="28">
        <f t="shared" si="17"/>
        <v>4206058</v>
      </c>
    </row>
    <row r="141" spans="1:20" x14ac:dyDescent="0.4">
      <c r="A141" s="49" t="s">
        <v>242</v>
      </c>
      <c r="K141" s="77">
        <v>1824184</v>
      </c>
      <c r="L141" s="77">
        <v>1824184</v>
      </c>
      <c r="M141" s="77">
        <v>1824184</v>
      </c>
      <c r="N141" s="77">
        <v>1824184</v>
      </c>
      <c r="O141">
        <v>1824184</v>
      </c>
      <c r="P141" s="82">
        <v>1306612</v>
      </c>
      <c r="Q141" s="82">
        <v>1306612</v>
      </c>
      <c r="R141" s="82">
        <v>1306612</v>
      </c>
      <c r="S141" s="82">
        <v>1306612</v>
      </c>
      <c r="T141" s="82">
        <v>1306612</v>
      </c>
    </row>
    <row r="142" spans="1:20" x14ac:dyDescent="0.4">
      <c r="A142" s="49" t="s">
        <v>243</v>
      </c>
      <c r="K142" s="77">
        <v>3772553</v>
      </c>
      <c r="L142" s="77">
        <v>3772553</v>
      </c>
      <c r="M142" s="77">
        <v>3772553</v>
      </c>
      <c r="N142" s="77">
        <v>3772553</v>
      </c>
      <c r="O142">
        <v>3772553</v>
      </c>
      <c r="P142" s="82">
        <v>2899446</v>
      </c>
      <c r="Q142" s="82">
        <v>2899446</v>
      </c>
      <c r="R142" s="82">
        <v>2899446</v>
      </c>
      <c r="S142" s="82">
        <v>2899446</v>
      </c>
      <c r="T142" s="82">
        <v>2899446</v>
      </c>
    </row>
    <row r="143" spans="1:20" x14ac:dyDescent="0.4">
      <c r="A143" s="49" t="s">
        <v>244</v>
      </c>
      <c r="K143" s="77"/>
      <c r="L143" s="77">
        <v>605000</v>
      </c>
      <c r="M143" s="77">
        <v>605000</v>
      </c>
      <c r="N143" s="77">
        <v>605000</v>
      </c>
      <c r="O143">
        <v>0</v>
      </c>
      <c r="P143" s="82">
        <v>0</v>
      </c>
      <c r="Q143" s="82">
        <v>0</v>
      </c>
      <c r="R143" s="82">
        <v>0</v>
      </c>
      <c r="S143" s="82">
        <v>0</v>
      </c>
      <c r="T143" s="82">
        <v>0</v>
      </c>
    </row>
    <row r="144" spans="1:20" x14ac:dyDescent="0.4">
      <c r="K144" s="77"/>
      <c r="L144" s="77">
        <v>816000</v>
      </c>
      <c r="M144" s="77">
        <v>816000</v>
      </c>
      <c r="N144" s="77">
        <v>816000</v>
      </c>
      <c r="O144">
        <v>0</v>
      </c>
      <c r="P144" s="82">
        <v>0</v>
      </c>
      <c r="Q144" s="82">
        <v>0</v>
      </c>
      <c r="R144" s="82">
        <v>0</v>
      </c>
      <c r="S144" s="82">
        <v>0</v>
      </c>
      <c r="T144" s="82">
        <v>0</v>
      </c>
    </row>
    <row r="145" spans="1:20" x14ac:dyDescent="0.4">
      <c r="K145" s="77"/>
      <c r="L145" s="77"/>
      <c r="M145" s="77"/>
      <c r="N145" s="77"/>
    </row>
    <row r="146" spans="1:20" x14ac:dyDescent="0.4">
      <c r="K146" s="77"/>
      <c r="L146" s="77"/>
      <c r="M146" s="77"/>
      <c r="N146" s="77"/>
    </row>
    <row r="147" spans="1:20" x14ac:dyDescent="0.4">
      <c r="A147" s="21" t="s">
        <v>147</v>
      </c>
      <c r="B147" s="28">
        <f>SUM(B148:B154)</f>
        <v>610000</v>
      </c>
      <c r="C147" s="28">
        <f t="shared" ref="C147:O147" si="18">SUM(C148:C154)</f>
        <v>610000</v>
      </c>
      <c r="D147" s="28">
        <f t="shared" si="18"/>
        <v>610000</v>
      </c>
      <c r="E147" s="28">
        <f t="shared" si="18"/>
        <v>610000</v>
      </c>
      <c r="F147" s="28">
        <f t="shared" si="18"/>
        <v>610000</v>
      </c>
      <c r="G147" s="28">
        <f t="shared" si="18"/>
        <v>610000</v>
      </c>
      <c r="H147" s="28">
        <f t="shared" si="18"/>
        <v>610000</v>
      </c>
      <c r="I147" s="28">
        <f t="shared" si="18"/>
        <v>610000</v>
      </c>
      <c r="J147" s="28">
        <f t="shared" si="18"/>
        <v>610000</v>
      </c>
      <c r="K147" s="78">
        <f t="shared" si="18"/>
        <v>610000</v>
      </c>
      <c r="L147" s="78">
        <f t="shared" si="18"/>
        <v>610000</v>
      </c>
      <c r="M147" s="78">
        <f t="shared" si="18"/>
        <v>360000</v>
      </c>
      <c r="N147" s="78">
        <f t="shared" si="18"/>
        <v>360000</v>
      </c>
      <c r="O147" s="28">
        <f t="shared" si="18"/>
        <v>360000</v>
      </c>
      <c r="P147" s="28">
        <f t="shared" ref="P147:T147" si="19">SUM(P148:P154)</f>
        <v>360000</v>
      </c>
      <c r="Q147" s="28">
        <f t="shared" si="19"/>
        <v>360000</v>
      </c>
      <c r="R147" s="28">
        <f t="shared" si="19"/>
        <v>360000</v>
      </c>
      <c r="S147" s="28">
        <f t="shared" si="19"/>
        <v>360000</v>
      </c>
      <c r="T147" s="28">
        <f t="shared" si="19"/>
        <v>360000</v>
      </c>
    </row>
    <row r="148" spans="1:20" x14ac:dyDescent="0.4">
      <c r="A148" t="s">
        <v>164</v>
      </c>
      <c r="B148" s="1">
        <v>250000</v>
      </c>
      <c r="C148" s="1">
        <v>250000</v>
      </c>
      <c r="D148" s="1">
        <v>250000</v>
      </c>
      <c r="E148" s="1">
        <v>250000</v>
      </c>
      <c r="F148" s="1">
        <v>250000</v>
      </c>
      <c r="G148" s="1">
        <v>250000</v>
      </c>
      <c r="H148" s="1">
        <v>250000</v>
      </c>
      <c r="I148" s="1">
        <v>250000</v>
      </c>
      <c r="J148" s="1">
        <v>250000</v>
      </c>
      <c r="K148" s="78">
        <v>250000</v>
      </c>
      <c r="L148" s="78">
        <v>250000</v>
      </c>
      <c r="M148" s="78"/>
      <c r="N148" s="78"/>
      <c r="O148" s="1"/>
      <c r="P148" s="1"/>
      <c r="Q148" s="1"/>
      <c r="R148" s="1"/>
      <c r="S148" s="1"/>
      <c r="T148" s="1"/>
    </row>
    <row r="149" spans="1:20" x14ac:dyDescent="0.4">
      <c r="A149" t="s">
        <v>165</v>
      </c>
      <c r="B149" s="1">
        <v>30000</v>
      </c>
      <c r="C149" s="1">
        <v>30000</v>
      </c>
      <c r="D149" s="1">
        <v>30000</v>
      </c>
      <c r="E149" s="1">
        <v>30000</v>
      </c>
      <c r="F149" s="1">
        <v>30000</v>
      </c>
      <c r="G149" s="1">
        <v>30000</v>
      </c>
      <c r="H149" s="1">
        <v>30000</v>
      </c>
      <c r="I149" s="1">
        <v>30000</v>
      </c>
      <c r="J149" s="1">
        <v>30000</v>
      </c>
      <c r="K149" s="78">
        <v>30000</v>
      </c>
      <c r="L149" s="78">
        <v>30000</v>
      </c>
      <c r="M149" s="78">
        <v>30000</v>
      </c>
      <c r="N149" s="78">
        <v>30000</v>
      </c>
      <c r="O149" s="1">
        <v>30000</v>
      </c>
      <c r="P149" s="1">
        <v>30000</v>
      </c>
      <c r="Q149" s="1">
        <v>30000</v>
      </c>
      <c r="R149" s="1">
        <v>30000</v>
      </c>
      <c r="S149" s="1">
        <v>30000</v>
      </c>
      <c r="T149" s="1">
        <v>30000</v>
      </c>
    </row>
    <row r="150" spans="1:20" x14ac:dyDescent="0.4">
      <c r="A150" t="s">
        <v>237</v>
      </c>
      <c r="B150" s="1">
        <v>100000</v>
      </c>
      <c r="C150" s="1">
        <v>100000</v>
      </c>
      <c r="D150" s="1">
        <v>100000</v>
      </c>
      <c r="E150" s="1">
        <v>100000</v>
      </c>
      <c r="F150" s="1">
        <v>100000</v>
      </c>
      <c r="G150" s="1">
        <v>100000</v>
      </c>
      <c r="H150" s="1">
        <v>100000</v>
      </c>
      <c r="I150" s="1">
        <v>100000</v>
      </c>
      <c r="J150" s="1">
        <v>100000</v>
      </c>
      <c r="K150" s="78">
        <v>100000</v>
      </c>
      <c r="L150" s="78">
        <v>100000</v>
      </c>
      <c r="M150" s="78">
        <v>100000</v>
      </c>
      <c r="N150" s="78">
        <v>100000</v>
      </c>
      <c r="O150" s="1">
        <v>100000</v>
      </c>
      <c r="P150" s="1">
        <v>100000</v>
      </c>
      <c r="Q150" s="1">
        <v>100000</v>
      </c>
      <c r="R150" s="1">
        <v>100000</v>
      </c>
      <c r="S150" s="1">
        <v>100000</v>
      </c>
      <c r="T150" s="1">
        <v>100000</v>
      </c>
    </row>
    <row r="151" spans="1:20" x14ac:dyDescent="0.4">
      <c r="A151" t="s">
        <v>190</v>
      </c>
      <c r="B151" s="1">
        <v>100000</v>
      </c>
      <c r="C151" s="1">
        <v>100000</v>
      </c>
      <c r="D151" s="1">
        <v>100000</v>
      </c>
      <c r="E151" s="1">
        <v>100000</v>
      </c>
      <c r="F151" s="1">
        <v>100000</v>
      </c>
      <c r="G151" s="1">
        <v>100000</v>
      </c>
      <c r="H151" s="1">
        <v>100000</v>
      </c>
      <c r="I151" s="1">
        <v>100000</v>
      </c>
      <c r="J151" s="1">
        <v>100000</v>
      </c>
      <c r="K151" s="78">
        <v>100000</v>
      </c>
      <c r="L151" s="78">
        <v>100000</v>
      </c>
      <c r="M151" s="78">
        <v>100000</v>
      </c>
      <c r="N151" s="78">
        <v>100000</v>
      </c>
      <c r="O151" s="1">
        <v>100000</v>
      </c>
      <c r="P151" s="1">
        <v>100000</v>
      </c>
      <c r="Q151" s="1">
        <v>100000</v>
      </c>
      <c r="R151" s="1">
        <v>100000</v>
      </c>
      <c r="S151" s="1">
        <v>100000</v>
      </c>
      <c r="T151" s="1">
        <v>100000</v>
      </c>
    </row>
    <row r="152" spans="1:20" x14ac:dyDescent="0.4">
      <c r="A152" t="s">
        <v>191</v>
      </c>
      <c r="B152" s="1">
        <v>100000</v>
      </c>
      <c r="C152" s="1">
        <v>100000</v>
      </c>
      <c r="D152" s="1">
        <v>100000</v>
      </c>
      <c r="E152" s="1">
        <v>100000</v>
      </c>
      <c r="F152" s="1">
        <v>100000</v>
      </c>
      <c r="G152" s="1">
        <v>100000</v>
      </c>
      <c r="H152" s="1">
        <v>100000</v>
      </c>
      <c r="I152" s="1">
        <v>100000</v>
      </c>
      <c r="J152" s="1">
        <v>100000</v>
      </c>
      <c r="K152" s="78">
        <v>100000</v>
      </c>
      <c r="L152" s="78">
        <v>100000</v>
      </c>
      <c r="M152" s="78">
        <v>100000</v>
      </c>
      <c r="N152" s="78">
        <v>100000</v>
      </c>
      <c r="O152" s="1">
        <v>100000</v>
      </c>
      <c r="P152" s="1">
        <v>100000</v>
      </c>
      <c r="Q152" s="1">
        <v>100000</v>
      </c>
      <c r="R152" s="1">
        <v>100000</v>
      </c>
      <c r="S152" s="1">
        <v>100000</v>
      </c>
      <c r="T152" s="1">
        <v>100000</v>
      </c>
    </row>
    <row r="153" spans="1:20" x14ac:dyDescent="0.4">
      <c r="A153" s="49" t="s">
        <v>238</v>
      </c>
      <c r="B153" s="1">
        <v>30000</v>
      </c>
      <c r="C153" s="1">
        <v>30000</v>
      </c>
      <c r="D153" s="1">
        <v>30000</v>
      </c>
      <c r="E153" s="1">
        <v>30000</v>
      </c>
      <c r="F153" s="1">
        <v>30000</v>
      </c>
      <c r="G153" s="1">
        <v>30000</v>
      </c>
      <c r="H153" s="1">
        <v>30000</v>
      </c>
      <c r="I153" s="1">
        <v>30000</v>
      </c>
      <c r="J153" s="1">
        <v>30000</v>
      </c>
      <c r="K153" s="78">
        <v>30000</v>
      </c>
      <c r="L153" s="78">
        <v>30000</v>
      </c>
      <c r="M153" s="78">
        <v>30000</v>
      </c>
      <c r="N153" s="78">
        <v>30000</v>
      </c>
      <c r="O153" s="1">
        <v>30000</v>
      </c>
      <c r="P153" s="1">
        <v>30000</v>
      </c>
      <c r="Q153" s="1">
        <v>30000</v>
      </c>
      <c r="R153" s="1">
        <v>30000</v>
      </c>
      <c r="S153" s="1">
        <v>30000</v>
      </c>
      <c r="T153" s="1">
        <v>30000</v>
      </c>
    </row>
    <row r="154" spans="1:20" x14ac:dyDescent="0.4">
      <c r="K154" s="77"/>
      <c r="L154" s="77"/>
      <c r="M154" s="77"/>
      <c r="N154" s="77"/>
    </row>
    <row r="155" spans="1:20" x14ac:dyDescent="0.4">
      <c r="A155" s="39" t="s">
        <v>1</v>
      </c>
      <c r="B155" s="40">
        <f t="shared" ref="B155:P155" si="20">B46+B48+B52+B57+B59+B64+B66+B68+B70+B74+B76+B80+B90+B94+B97+B109+B114+B126+B132+B140+B147</f>
        <v>11331500</v>
      </c>
      <c r="C155" s="40">
        <f t="shared" si="20"/>
        <v>11369500</v>
      </c>
      <c r="D155" s="40">
        <f t="shared" si="20"/>
        <v>12009500</v>
      </c>
      <c r="E155" s="40">
        <f t="shared" si="20"/>
        <v>12009500</v>
      </c>
      <c r="F155" s="40">
        <f t="shared" si="20"/>
        <v>12659500</v>
      </c>
      <c r="G155" s="40">
        <f t="shared" si="20"/>
        <v>12659500</v>
      </c>
      <c r="H155" s="40">
        <f t="shared" si="20"/>
        <v>12013500</v>
      </c>
      <c r="I155" s="40">
        <f t="shared" si="20"/>
        <v>12013500</v>
      </c>
      <c r="J155" s="40">
        <f t="shared" si="20"/>
        <v>12013500</v>
      </c>
      <c r="K155" s="78">
        <f t="shared" si="20"/>
        <v>12152237</v>
      </c>
      <c r="L155" s="78">
        <f t="shared" si="20"/>
        <v>13573237</v>
      </c>
      <c r="M155" s="78">
        <f t="shared" si="20"/>
        <v>13323237</v>
      </c>
      <c r="N155" s="78">
        <f t="shared" si="20"/>
        <v>12893237</v>
      </c>
      <c r="O155" s="40">
        <f t="shared" si="20"/>
        <v>11472237</v>
      </c>
      <c r="P155" s="40">
        <f t="shared" ref="P155:T155" si="21">P46+P48+P52+P57+P59+P64+P66+P68+P70+P74+P76+P80+P90+P94+P97+P109+P114+P126+P132+P140+P147</f>
        <v>9521558</v>
      </c>
      <c r="Q155" s="40">
        <f t="shared" si="21"/>
        <v>9521558</v>
      </c>
      <c r="R155" s="40">
        <f t="shared" si="21"/>
        <v>9521558</v>
      </c>
      <c r="S155" s="40">
        <f t="shared" si="21"/>
        <v>9521558</v>
      </c>
      <c r="T155" s="40">
        <f t="shared" si="21"/>
        <v>9521558</v>
      </c>
    </row>
    <row r="156" spans="1:20" x14ac:dyDescent="0.4">
      <c r="K156" s="77"/>
      <c r="L156" s="77"/>
      <c r="M156" s="77"/>
      <c r="N156" s="77"/>
    </row>
    <row r="158" spans="1:20" x14ac:dyDescent="0.4">
      <c r="A158" s="84" t="s">
        <v>248</v>
      </c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5">
        <f>N37-N155</f>
        <v>-9024237</v>
      </c>
      <c r="O158" s="85">
        <f t="shared" ref="O158:T158" si="22">O37-O155</f>
        <v>-7603237</v>
      </c>
      <c r="P158" s="85">
        <f t="shared" si="22"/>
        <v>-7047558</v>
      </c>
      <c r="Q158" s="85">
        <f t="shared" si="22"/>
        <v>-7047558</v>
      </c>
      <c r="R158" s="85">
        <f t="shared" si="22"/>
        <v>-7047558</v>
      </c>
      <c r="S158" s="85">
        <f t="shared" si="22"/>
        <v>-7047558</v>
      </c>
      <c r="T158" s="85">
        <f t="shared" si="22"/>
        <v>-7047558</v>
      </c>
    </row>
  </sheetData>
  <phoneticPr fontId="1"/>
  <pageMargins left="0.25" right="0.25" top="0.75" bottom="0.75" header="0.3" footer="0.3"/>
  <pageSetup paperSize="9" scale="68" fitToHeight="0" orientation="landscape" r:id="rId1"/>
  <rowBreaks count="1" manualBreakCount="1">
    <brk id="66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8E92-E1BD-40DD-B042-F97B3E526AF7}">
  <sheetPr>
    <pageSetUpPr fitToPage="1"/>
  </sheetPr>
  <dimension ref="A1:T155"/>
  <sheetViews>
    <sheetView zoomScaleNormal="100" workbookViewId="0">
      <pane xSplit="1" ySplit="2" topLeftCell="I3" activePane="bottomRight" state="frozen"/>
      <selection pane="topRight" activeCell="B1" sqref="B1"/>
      <selection pane="bottomLeft" activeCell="A2" sqref="A2"/>
      <selection pane="bottomRight" activeCell="L145" sqref="L145"/>
    </sheetView>
  </sheetViews>
  <sheetFormatPr defaultRowHeight="18.75" x14ac:dyDescent="0.4"/>
  <cols>
    <col min="1" max="1" width="32.875" customWidth="1"/>
    <col min="2" max="2" width="11.125" customWidth="1"/>
    <col min="3" max="5" width="11.125" bestFit="1" customWidth="1"/>
    <col min="6" max="22" width="11.125" customWidth="1"/>
  </cols>
  <sheetData>
    <row r="1" spans="1:20" x14ac:dyDescent="0.4">
      <c r="B1">
        <v>2024</v>
      </c>
      <c r="H1">
        <v>2025</v>
      </c>
      <c r="T1">
        <v>2026</v>
      </c>
    </row>
    <row r="2" spans="1:20" s="31" customFormat="1" x14ac:dyDescent="0.4">
      <c r="B2" s="32" t="s">
        <v>86</v>
      </c>
      <c r="C2" s="32" t="s">
        <v>87</v>
      </c>
      <c r="D2" s="32" t="s">
        <v>88</v>
      </c>
      <c r="E2" s="32" t="s">
        <v>89</v>
      </c>
      <c r="F2" s="32" t="s">
        <v>90</v>
      </c>
      <c r="G2" s="32" t="s">
        <v>91</v>
      </c>
      <c r="H2" s="32" t="s">
        <v>92</v>
      </c>
      <c r="I2" s="32" t="s">
        <v>93</v>
      </c>
      <c r="J2" s="32" t="s">
        <v>156</v>
      </c>
      <c r="K2" s="32" t="s">
        <v>157</v>
      </c>
      <c r="L2" s="32" t="s">
        <v>137</v>
      </c>
      <c r="M2" s="32" t="s">
        <v>85</v>
      </c>
      <c r="N2" s="32" t="s">
        <v>86</v>
      </c>
      <c r="O2" s="32" t="s">
        <v>87</v>
      </c>
      <c r="P2" s="32" t="s">
        <v>88</v>
      </c>
      <c r="Q2" s="32" t="s">
        <v>89</v>
      </c>
      <c r="R2" s="32" t="s">
        <v>90</v>
      </c>
      <c r="S2" s="32" t="s">
        <v>91</v>
      </c>
      <c r="T2" s="32" t="s">
        <v>92</v>
      </c>
    </row>
    <row r="4" spans="1:20" x14ac:dyDescent="0.4">
      <c r="A4" s="22" t="s">
        <v>82</v>
      </c>
    </row>
    <row r="6" spans="1:20" x14ac:dyDescent="0.4">
      <c r="A6" s="22" t="s">
        <v>46</v>
      </c>
      <c r="B6" s="23">
        <f t="shared" ref="B6:Q6" si="0">SUM(B7:B25)</f>
        <v>3973000</v>
      </c>
      <c r="C6" s="23">
        <f t="shared" si="0"/>
        <v>3775000</v>
      </c>
      <c r="D6" s="23">
        <f t="shared" si="0"/>
        <v>4910000</v>
      </c>
      <c r="E6" s="23">
        <f t="shared" si="0"/>
        <v>4798000</v>
      </c>
      <c r="F6" s="23">
        <f t="shared" si="0"/>
        <v>4843000</v>
      </c>
      <c r="G6" s="23">
        <f t="shared" si="0"/>
        <v>4753000</v>
      </c>
      <c r="H6" s="23">
        <f t="shared" si="0"/>
        <v>3949000</v>
      </c>
      <c r="I6" s="23">
        <f t="shared" si="0"/>
        <v>3820000</v>
      </c>
      <c r="J6" s="23">
        <f t="shared" si="0"/>
        <v>3712000</v>
      </c>
      <c r="K6" s="23">
        <f t="shared" si="0"/>
        <v>3712000</v>
      </c>
      <c r="L6" s="23">
        <f t="shared" si="0"/>
        <v>3712000</v>
      </c>
      <c r="M6" s="23">
        <f t="shared" si="0"/>
        <v>3712000</v>
      </c>
      <c r="N6" s="23">
        <f t="shared" si="0"/>
        <v>3712000</v>
      </c>
      <c r="O6" s="23">
        <f t="shared" si="0"/>
        <v>3712000</v>
      </c>
      <c r="P6" s="23">
        <f t="shared" si="0"/>
        <v>3712000</v>
      </c>
      <c r="Q6" s="23">
        <f t="shared" si="0"/>
        <v>3712000</v>
      </c>
    </row>
    <row r="7" spans="1:20" x14ac:dyDescent="0.4">
      <c r="A7" t="s">
        <v>140</v>
      </c>
      <c r="B7" s="1">
        <v>70000</v>
      </c>
      <c r="C7" s="1">
        <v>70000</v>
      </c>
      <c r="D7" s="1">
        <v>70000</v>
      </c>
      <c r="E7" s="1">
        <v>70000</v>
      </c>
      <c r="F7" s="1">
        <v>70000</v>
      </c>
      <c r="G7" s="1">
        <v>70000</v>
      </c>
      <c r="H7" s="1">
        <v>70000</v>
      </c>
      <c r="I7" s="1">
        <v>70000</v>
      </c>
      <c r="J7" s="1"/>
      <c r="K7" s="1"/>
      <c r="L7" s="1"/>
      <c r="M7" s="1"/>
      <c r="N7" s="1"/>
      <c r="O7" s="1"/>
      <c r="P7" s="1"/>
      <c r="Q7" s="1"/>
    </row>
    <row r="8" spans="1:20" x14ac:dyDescent="0.4">
      <c r="A8" t="s">
        <v>141</v>
      </c>
      <c r="B8" s="1">
        <v>108000</v>
      </c>
      <c r="C8" s="1">
        <v>108000</v>
      </c>
      <c r="D8" s="1">
        <v>108000</v>
      </c>
      <c r="E8" s="1">
        <v>108000</v>
      </c>
      <c r="F8" s="1">
        <v>108000</v>
      </c>
      <c r="G8" s="1">
        <v>108000</v>
      </c>
      <c r="H8" s="1">
        <v>108000</v>
      </c>
      <c r="I8" s="1">
        <v>108000</v>
      </c>
      <c r="J8" s="1">
        <v>108000</v>
      </c>
      <c r="K8" s="1">
        <v>108000</v>
      </c>
      <c r="L8" s="1">
        <v>108000</v>
      </c>
      <c r="M8" s="1">
        <v>108000</v>
      </c>
      <c r="N8" s="1">
        <v>108000</v>
      </c>
      <c r="O8" s="1">
        <v>108000</v>
      </c>
      <c r="P8" s="1">
        <v>108000</v>
      </c>
      <c r="Q8" s="1">
        <v>108000</v>
      </c>
    </row>
    <row r="9" spans="1:20" x14ac:dyDescent="0.4">
      <c r="A9" t="s">
        <v>142</v>
      </c>
      <c r="B9" s="1">
        <v>38000</v>
      </c>
      <c r="C9" s="1">
        <v>38000</v>
      </c>
      <c r="D9" s="1">
        <v>38000</v>
      </c>
      <c r="E9" s="1">
        <v>38000</v>
      </c>
      <c r="F9" s="1">
        <v>38000</v>
      </c>
      <c r="G9" s="1">
        <v>38000</v>
      </c>
      <c r="H9" s="1">
        <v>38000</v>
      </c>
      <c r="I9" s="1">
        <v>38000</v>
      </c>
      <c r="J9" s="1"/>
      <c r="K9" s="1"/>
      <c r="L9" s="1"/>
      <c r="M9" s="1"/>
      <c r="N9" s="1"/>
      <c r="O9" s="1"/>
      <c r="P9" s="1"/>
      <c r="Q9" s="1"/>
    </row>
    <row r="10" spans="1:20" x14ac:dyDescent="0.4">
      <c r="A10" t="s">
        <v>175</v>
      </c>
      <c r="B10" s="1">
        <v>270000</v>
      </c>
      <c r="C10" s="1">
        <v>270000</v>
      </c>
      <c r="D10" s="1">
        <v>270000</v>
      </c>
      <c r="E10" s="1">
        <v>270000</v>
      </c>
      <c r="F10" s="1">
        <v>315000</v>
      </c>
      <c r="G10" s="1">
        <v>315000</v>
      </c>
      <c r="H10" s="1">
        <v>270000</v>
      </c>
      <c r="I10" s="1">
        <v>270000</v>
      </c>
      <c r="J10" s="1">
        <v>270000</v>
      </c>
      <c r="K10" s="1">
        <v>270000</v>
      </c>
      <c r="L10" s="1">
        <v>270000</v>
      </c>
      <c r="M10" s="1">
        <v>270000</v>
      </c>
      <c r="N10" s="1">
        <v>270000</v>
      </c>
      <c r="O10" s="1">
        <v>270000</v>
      </c>
      <c r="P10" s="1">
        <v>270000</v>
      </c>
      <c r="Q10" s="1">
        <v>270000</v>
      </c>
    </row>
    <row r="11" spans="1:20" x14ac:dyDescent="0.4">
      <c r="A11" t="s">
        <v>114</v>
      </c>
      <c r="B11" s="1">
        <v>1540000</v>
      </c>
      <c r="C11" s="1">
        <v>1540000</v>
      </c>
      <c r="D11" s="1">
        <v>1650000</v>
      </c>
      <c r="E11" s="1">
        <v>1650000</v>
      </c>
      <c r="F11" s="1">
        <v>1650000</v>
      </c>
      <c r="G11" s="1">
        <v>1650000</v>
      </c>
      <c r="H11" s="1">
        <v>1650000</v>
      </c>
      <c r="I11" s="1">
        <v>1650000</v>
      </c>
      <c r="J11" s="1">
        <v>1650000</v>
      </c>
      <c r="K11" s="1">
        <v>1650000</v>
      </c>
      <c r="L11" s="1">
        <v>1650000</v>
      </c>
      <c r="M11" s="1">
        <v>1650000</v>
      </c>
      <c r="N11" s="1">
        <v>1650000</v>
      </c>
      <c r="O11" s="1">
        <v>1650000</v>
      </c>
      <c r="P11" s="1">
        <v>1650000</v>
      </c>
      <c r="Q11" s="1">
        <v>1650000</v>
      </c>
    </row>
    <row r="12" spans="1:20" x14ac:dyDescent="0.4">
      <c r="A12" t="s">
        <v>232</v>
      </c>
      <c r="B12" s="1">
        <v>110000</v>
      </c>
      <c r="C12" s="1">
        <v>110000</v>
      </c>
      <c r="D12" s="1">
        <v>110000</v>
      </c>
      <c r="E12" s="1">
        <v>110000</v>
      </c>
      <c r="F12" s="1">
        <v>110000</v>
      </c>
      <c r="G12" s="1">
        <v>110000</v>
      </c>
      <c r="H12" s="1">
        <v>110000</v>
      </c>
      <c r="I12" s="1">
        <v>110000</v>
      </c>
      <c r="J12" s="1">
        <v>110000</v>
      </c>
      <c r="K12" s="1">
        <v>110000</v>
      </c>
      <c r="L12" s="1">
        <v>110000</v>
      </c>
      <c r="M12" s="1">
        <v>110000</v>
      </c>
      <c r="N12" s="1">
        <v>110000</v>
      </c>
      <c r="O12" s="1">
        <v>110000</v>
      </c>
      <c r="P12" s="1">
        <v>110000</v>
      </c>
      <c r="Q12" s="1">
        <v>110000</v>
      </c>
    </row>
    <row r="13" spans="1:20" x14ac:dyDescent="0.4">
      <c r="A13" t="s">
        <v>194</v>
      </c>
      <c r="B13" s="1">
        <v>1100000</v>
      </c>
      <c r="C13" s="1">
        <v>1100000</v>
      </c>
      <c r="D13" s="1">
        <v>1100000</v>
      </c>
      <c r="E13" s="1">
        <v>1100000</v>
      </c>
      <c r="F13" s="1">
        <v>1100000</v>
      </c>
      <c r="G13" s="1">
        <v>1100000</v>
      </c>
      <c r="H13" s="1">
        <v>1100000</v>
      </c>
      <c r="I13" s="1">
        <v>1100000</v>
      </c>
      <c r="J13" s="1">
        <v>1100000</v>
      </c>
      <c r="K13" s="1">
        <v>1100000</v>
      </c>
      <c r="L13" s="1">
        <v>1100000</v>
      </c>
      <c r="M13" s="1">
        <v>1100000</v>
      </c>
      <c r="N13" s="1">
        <v>1100000</v>
      </c>
      <c r="O13" s="1">
        <v>1100000</v>
      </c>
      <c r="P13" s="1">
        <v>1100000</v>
      </c>
      <c r="Q13" s="1">
        <v>1100000</v>
      </c>
    </row>
    <row r="14" spans="1:20" x14ac:dyDescent="0.4">
      <c r="A14" t="s">
        <v>187</v>
      </c>
      <c r="B14" s="1">
        <v>337000</v>
      </c>
      <c r="C14" s="1">
        <v>337000</v>
      </c>
      <c r="D14" s="1">
        <v>337000</v>
      </c>
      <c r="E14" s="1">
        <v>337000</v>
      </c>
      <c r="F14" s="1">
        <v>337000</v>
      </c>
      <c r="G14" s="1">
        <v>337000</v>
      </c>
      <c r="H14" s="1">
        <v>337000</v>
      </c>
      <c r="I14" s="1">
        <v>295000</v>
      </c>
      <c r="J14" s="1">
        <v>295000</v>
      </c>
      <c r="K14" s="1">
        <v>295000</v>
      </c>
      <c r="L14" s="1">
        <v>295000</v>
      </c>
      <c r="M14" s="1">
        <v>295000</v>
      </c>
      <c r="N14" s="1">
        <v>295000</v>
      </c>
      <c r="O14" s="1">
        <v>295000</v>
      </c>
      <c r="P14" s="1">
        <v>295000</v>
      </c>
      <c r="Q14" s="1">
        <v>295000</v>
      </c>
    </row>
    <row r="15" spans="1:20" s="42" customFormat="1" x14ac:dyDescent="0.4">
      <c r="A15" s="42" t="s">
        <v>233</v>
      </c>
      <c r="B15" s="42">
        <v>400000</v>
      </c>
      <c r="C15" s="42">
        <v>202000</v>
      </c>
      <c r="D15" s="42">
        <v>202000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</row>
    <row r="16" spans="1:20" s="42" customFormat="1" x14ac:dyDescent="0.4">
      <c r="A16" s="42" t="s">
        <v>234</v>
      </c>
      <c r="B16" s="72"/>
      <c r="C16" s="72"/>
      <c r="D16" s="42">
        <v>1025000</v>
      </c>
      <c r="E16" s="42">
        <v>1025000</v>
      </c>
      <c r="F16" s="42">
        <v>1025000</v>
      </c>
      <c r="G16" s="42">
        <v>1025000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</row>
    <row r="17" spans="1:17" s="42" customFormat="1" x14ac:dyDescent="0.4">
      <c r="A17" s="42" t="s">
        <v>239</v>
      </c>
      <c r="E17" s="42">
        <v>90000</v>
      </c>
      <c r="F17" s="42">
        <v>90000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</row>
    <row r="18" spans="1:17" s="42" customFormat="1" x14ac:dyDescent="0.4">
      <c r="A18" s="42" t="s">
        <v>240</v>
      </c>
      <c r="H18" s="42">
        <v>266000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</row>
    <row r="19" spans="1:17" s="42" customFormat="1" x14ac:dyDescent="0.4">
      <c r="A19" s="42" t="s">
        <v>241</v>
      </c>
      <c r="I19" s="42">
        <v>179000</v>
      </c>
      <c r="J19" s="42">
        <v>179000</v>
      </c>
      <c r="K19" s="42">
        <v>179000</v>
      </c>
      <c r="L19" s="42">
        <v>179000</v>
      </c>
      <c r="M19" s="42">
        <v>179000</v>
      </c>
      <c r="N19" s="42">
        <v>179000</v>
      </c>
      <c r="O19" s="42">
        <v>179000</v>
      </c>
      <c r="P19" s="42">
        <v>179000</v>
      </c>
      <c r="Q19" s="42">
        <v>179000</v>
      </c>
    </row>
    <row r="20" spans="1:17" s="42" customFormat="1" x14ac:dyDescent="0.4"/>
    <row r="21" spans="1:17" s="42" customFormat="1" x14ac:dyDescent="0.4"/>
    <row r="22" spans="1:17" s="42" customFormat="1" x14ac:dyDescent="0.4"/>
    <row r="23" spans="1:17" s="42" customFormat="1" x14ac:dyDescent="0.4"/>
    <row r="24" spans="1:17" s="42" customFormat="1" x14ac:dyDescent="0.4"/>
    <row r="25" spans="1:17" ht="16.5" customHeight="1" x14ac:dyDescent="0.4"/>
    <row r="26" spans="1:17" x14ac:dyDescent="0.4">
      <c r="A26" s="22" t="s">
        <v>94</v>
      </c>
      <c r="B26" s="23">
        <v>12500</v>
      </c>
      <c r="C26" s="23">
        <v>12500</v>
      </c>
      <c r="D26" s="23">
        <v>12500</v>
      </c>
      <c r="E26" s="23">
        <v>12500</v>
      </c>
      <c r="F26" s="23">
        <v>12500</v>
      </c>
      <c r="G26" s="23">
        <v>12500</v>
      </c>
      <c r="H26" s="23">
        <v>35000</v>
      </c>
      <c r="I26" s="23">
        <v>35000</v>
      </c>
      <c r="J26" s="23">
        <v>68000</v>
      </c>
      <c r="K26" s="23">
        <v>68000</v>
      </c>
      <c r="L26" s="23">
        <v>68000</v>
      </c>
      <c r="M26" s="23">
        <v>68000</v>
      </c>
      <c r="N26" s="23">
        <v>68000</v>
      </c>
      <c r="O26" s="23">
        <v>68000</v>
      </c>
      <c r="P26" s="23">
        <v>68000</v>
      </c>
      <c r="Q26" s="23">
        <v>68000</v>
      </c>
    </row>
    <row r="28" spans="1:17" x14ac:dyDescent="0.4">
      <c r="A28" s="22" t="s">
        <v>95</v>
      </c>
      <c r="B28" s="23">
        <v>15000</v>
      </c>
      <c r="C28" s="23">
        <v>15000</v>
      </c>
      <c r="D28" s="23">
        <v>15000</v>
      </c>
      <c r="E28" s="23">
        <v>15000</v>
      </c>
      <c r="F28" s="23">
        <v>15000</v>
      </c>
      <c r="G28" s="23">
        <v>15000</v>
      </c>
      <c r="H28" s="23">
        <v>15000</v>
      </c>
      <c r="I28" s="23">
        <v>15000</v>
      </c>
      <c r="J28" s="23">
        <v>15000</v>
      </c>
      <c r="K28" s="23">
        <v>15000</v>
      </c>
      <c r="L28" s="23">
        <v>15000</v>
      </c>
      <c r="M28" s="23">
        <v>15000</v>
      </c>
      <c r="N28" s="23">
        <v>15000</v>
      </c>
      <c r="O28" s="23">
        <v>15000</v>
      </c>
      <c r="P28" s="23">
        <v>15000</v>
      </c>
      <c r="Q28" s="23">
        <v>15000</v>
      </c>
    </row>
    <row r="29" spans="1:17" x14ac:dyDescent="0.4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4">
      <c r="A30" s="22" t="s">
        <v>75</v>
      </c>
      <c r="B30" s="23">
        <v>50000</v>
      </c>
      <c r="C30" s="23">
        <v>50000</v>
      </c>
      <c r="D30" s="23">
        <v>50000</v>
      </c>
      <c r="E30" s="23">
        <v>50000</v>
      </c>
      <c r="F30" s="23">
        <v>50000</v>
      </c>
      <c r="G30" s="23">
        <v>50000</v>
      </c>
      <c r="H30" s="23">
        <v>50000</v>
      </c>
      <c r="I30" s="23">
        <v>50000</v>
      </c>
      <c r="J30" s="23">
        <v>50000</v>
      </c>
      <c r="K30" s="23">
        <v>50000</v>
      </c>
      <c r="L30" s="23">
        <v>50000</v>
      </c>
      <c r="M30" s="23">
        <v>50000</v>
      </c>
      <c r="N30" s="23">
        <v>50000</v>
      </c>
      <c r="O30" s="23">
        <v>50000</v>
      </c>
      <c r="P30" s="23">
        <v>50000</v>
      </c>
      <c r="Q30" s="23">
        <v>50000</v>
      </c>
    </row>
    <row r="32" spans="1:17" x14ac:dyDescent="0.4">
      <c r="A32" s="22" t="s">
        <v>128</v>
      </c>
      <c r="B32" s="23">
        <f>SUM(B33:B36)</f>
        <v>24000</v>
      </c>
      <c r="C32" s="23">
        <f t="shared" ref="C32:Q32" si="1">SUM(C33:C36)</f>
        <v>24000</v>
      </c>
      <c r="D32" s="23">
        <f t="shared" si="1"/>
        <v>24000</v>
      </c>
      <c r="E32" s="23">
        <f t="shared" si="1"/>
        <v>24000</v>
      </c>
      <c r="F32" s="23">
        <f t="shared" si="1"/>
        <v>24000</v>
      </c>
      <c r="G32" s="23">
        <f t="shared" si="1"/>
        <v>24000</v>
      </c>
      <c r="H32" s="23">
        <f t="shared" si="1"/>
        <v>24000</v>
      </c>
      <c r="I32" s="23">
        <f t="shared" si="1"/>
        <v>24000</v>
      </c>
      <c r="J32" s="23">
        <f t="shared" si="1"/>
        <v>24000</v>
      </c>
      <c r="K32" s="23">
        <f t="shared" si="1"/>
        <v>24000</v>
      </c>
      <c r="L32" s="23">
        <f t="shared" si="1"/>
        <v>24000</v>
      </c>
      <c r="M32" s="23">
        <f t="shared" si="1"/>
        <v>24000</v>
      </c>
      <c r="N32" s="23">
        <f t="shared" si="1"/>
        <v>24000</v>
      </c>
      <c r="O32" s="23">
        <f t="shared" si="1"/>
        <v>24000</v>
      </c>
      <c r="P32" s="23">
        <f t="shared" si="1"/>
        <v>24000</v>
      </c>
      <c r="Q32" s="23">
        <f t="shared" si="1"/>
        <v>24000</v>
      </c>
    </row>
    <row r="33" spans="1:17" x14ac:dyDescent="0.4">
      <c r="A33" t="s">
        <v>129</v>
      </c>
      <c r="B33" s="1">
        <v>20000</v>
      </c>
      <c r="C33" s="1">
        <v>20000</v>
      </c>
      <c r="D33" s="1">
        <v>20000</v>
      </c>
      <c r="E33" s="1">
        <v>20000</v>
      </c>
      <c r="F33" s="1">
        <v>20000</v>
      </c>
      <c r="G33" s="1">
        <v>20000</v>
      </c>
      <c r="H33" s="1">
        <v>20000</v>
      </c>
      <c r="I33" s="1">
        <v>20000</v>
      </c>
      <c r="J33" s="1">
        <v>20000</v>
      </c>
      <c r="K33" s="1">
        <v>20000</v>
      </c>
      <c r="L33" s="1">
        <v>20000</v>
      </c>
      <c r="M33" s="1">
        <v>20000</v>
      </c>
      <c r="N33" s="1">
        <v>20000</v>
      </c>
      <c r="O33" s="1">
        <v>20000</v>
      </c>
      <c r="P33" s="1">
        <v>20000</v>
      </c>
      <c r="Q33" s="1">
        <v>20000</v>
      </c>
    </row>
    <row r="34" spans="1:17" x14ac:dyDescent="0.4">
      <c r="A34" t="s">
        <v>130</v>
      </c>
      <c r="B34" s="1">
        <v>4000</v>
      </c>
      <c r="C34" s="1">
        <v>4000</v>
      </c>
      <c r="D34" s="1">
        <v>4000</v>
      </c>
      <c r="E34" s="1">
        <v>4000</v>
      </c>
      <c r="F34" s="1">
        <v>4000</v>
      </c>
      <c r="G34" s="1">
        <v>4000</v>
      </c>
      <c r="H34" s="1">
        <v>4000</v>
      </c>
      <c r="I34" s="1">
        <v>4000</v>
      </c>
      <c r="J34" s="1">
        <v>4000</v>
      </c>
      <c r="K34" s="1">
        <v>4000</v>
      </c>
      <c r="L34" s="1">
        <v>4000</v>
      </c>
      <c r="M34" s="1">
        <v>4000</v>
      </c>
      <c r="N34" s="1">
        <v>4000</v>
      </c>
      <c r="O34" s="1">
        <v>4000</v>
      </c>
      <c r="P34" s="1">
        <v>4000</v>
      </c>
      <c r="Q34" s="1">
        <v>4000</v>
      </c>
    </row>
    <row r="37" spans="1:17" x14ac:dyDescent="0.4">
      <c r="A37" s="33" t="s">
        <v>44</v>
      </c>
      <c r="B37" s="34">
        <f>B4+B6+B26+B28+B30+B32</f>
        <v>4074500</v>
      </c>
      <c r="C37" s="34">
        <f>C4+C6+C26+C28+C30+C32</f>
        <v>3876500</v>
      </c>
      <c r="D37" s="34">
        <f>D4+D6+D26+D28+D30+D32</f>
        <v>5011500</v>
      </c>
      <c r="E37" s="34">
        <f>E4+E6+E26+E28+E30+E32</f>
        <v>4899500</v>
      </c>
      <c r="F37" s="34">
        <f>F4+F6+F26+F28+F30+F32</f>
        <v>4944500</v>
      </c>
      <c r="G37" s="34">
        <f t="shared" ref="G37:Q37" si="2">G4+G6+G26+G28+G30+G32</f>
        <v>4854500</v>
      </c>
      <c r="H37" s="34">
        <f t="shared" si="2"/>
        <v>4073000</v>
      </c>
      <c r="I37" s="34">
        <f t="shared" si="2"/>
        <v>3944000</v>
      </c>
      <c r="J37" s="34">
        <f t="shared" si="2"/>
        <v>3869000</v>
      </c>
      <c r="K37" s="34">
        <f t="shared" si="2"/>
        <v>3869000</v>
      </c>
      <c r="L37" s="34">
        <f t="shared" si="2"/>
        <v>3869000</v>
      </c>
      <c r="M37" s="34">
        <f t="shared" si="2"/>
        <v>3869000</v>
      </c>
      <c r="N37" s="34">
        <f t="shared" si="2"/>
        <v>3869000</v>
      </c>
      <c r="O37" s="34">
        <f t="shared" si="2"/>
        <v>3869000</v>
      </c>
      <c r="P37" s="34">
        <f t="shared" si="2"/>
        <v>3869000</v>
      </c>
      <c r="Q37" s="34">
        <f t="shared" si="2"/>
        <v>3869000</v>
      </c>
    </row>
    <row r="40" spans="1:17" ht="19.5" thickBot="1" x14ac:dyDescent="0.45">
      <c r="A40" s="24"/>
    </row>
    <row r="41" spans="1:17" ht="19.5" thickTop="1" x14ac:dyDescent="0.4"/>
    <row r="42" spans="1:17" x14ac:dyDescent="0.4">
      <c r="A42" s="21" t="s">
        <v>96</v>
      </c>
    </row>
    <row r="44" spans="1:17" x14ac:dyDescent="0.4">
      <c r="A44" s="21" t="s">
        <v>77</v>
      </c>
    </row>
    <row r="46" spans="1:17" x14ac:dyDescent="0.4">
      <c r="A46" s="21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x14ac:dyDescent="0.4">
      <c r="C47" s="1"/>
      <c r="E47" s="1"/>
      <c r="N47" s="31" t="s">
        <v>246</v>
      </c>
    </row>
    <row r="48" spans="1:17" x14ac:dyDescent="0.4">
      <c r="A48" s="21" t="s">
        <v>245</v>
      </c>
      <c r="B48" s="28">
        <v>1850000</v>
      </c>
      <c r="C48" s="28">
        <v>1850000</v>
      </c>
      <c r="D48" s="28">
        <v>1850000</v>
      </c>
      <c r="E48" s="28">
        <v>1850000</v>
      </c>
      <c r="F48" s="28">
        <v>2500000</v>
      </c>
      <c r="G48" s="28">
        <v>2500000</v>
      </c>
      <c r="H48" s="28">
        <v>2500000</v>
      </c>
      <c r="I48" s="28">
        <v>2500000</v>
      </c>
      <c r="J48" s="28">
        <v>2500000</v>
      </c>
      <c r="K48" s="28">
        <v>2500000</v>
      </c>
      <c r="L48" s="28">
        <v>2500000</v>
      </c>
      <c r="M48" s="28">
        <v>2500000</v>
      </c>
      <c r="N48" s="28">
        <v>2190000</v>
      </c>
      <c r="O48" s="28">
        <v>2190000</v>
      </c>
      <c r="P48" s="28">
        <v>2190000</v>
      </c>
      <c r="Q48" s="28">
        <v>2190000</v>
      </c>
    </row>
    <row r="49" spans="1:17" x14ac:dyDescent="0.4">
      <c r="L49" s="42"/>
      <c r="M49" s="42"/>
      <c r="N49" s="42"/>
    </row>
    <row r="50" spans="1:17" s="35" customFormat="1" x14ac:dyDescent="0.4">
      <c r="A50" s="35" t="s">
        <v>78</v>
      </c>
      <c r="G50" s="35">
        <v>3000000</v>
      </c>
      <c r="L50" s="74"/>
      <c r="M50" s="74">
        <v>3000000</v>
      </c>
      <c r="N50" s="74"/>
    </row>
    <row r="51" spans="1:17" x14ac:dyDescent="0.4">
      <c r="L51" s="42"/>
      <c r="M51" s="42"/>
      <c r="N51" s="42"/>
    </row>
    <row r="52" spans="1:17" x14ac:dyDescent="0.4">
      <c r="A52" s="21" t="s">
        <v>158</v>
      </c>
      <c r="B52" s="28">
        <v>700000</v>
      </c>
      <c r="C52" s="28">
        <v>700000</v>
      </c>
      <c r="D52" s="28">
        <v>700000</v>
      </c>
      <c r="E52" s="28">
        <v>700000</v>
      </c>
      <c r="F52" s="28">
        <v>700000</v>
      </c>
      <c r="G52" s="28">
        <v>700000</v>
      </c>
      <c r="H52" s="28">
        <v>700000</v>
      </c>
      <c r="I52" s="28">
        <v>700000</v>
      </c>
      <c r="J52" s="28">
        <v>700000</v>
      </c>
      <c r="K52" s="28">
        <v>700000</v>
      </c>
      <c r="L52" s="75">
        <v>700000</v>
      </c>
      <c r="M52" s="75">
        <v>700000</v>
      </c>
      <c r="N52" s="75">
        <v>580000</v>
      </c>
      <c r="O52" s="28">
        <v>580000</v>
      </c>
      <c r="P52" s="75">
        <v>580000</v>
      </c>
      <c r="Q52" s="28">
        <v>580000</v>
      </c>
    </row>
    <row r="53" spans="1:17" x14ac:dyDescent="0.4">
      <c r="L53" s="42"/>
      <c r="M53" s="42"/>
      <c r="N53" s="42"/>
    </row>
    <row r="54" spans="1:17" s="35" customFormat="1" x14ac:dyDescent="0.4">
      <c r="A54" s="35" t="s">
        <v>99</v>
      </c>
      <c r="B54" s="35">
        <v>650000</v>
      </c>
      <c r="H54" s="35">
        <v>900000</v>
      </c>
      <c r="L54" s="74"/>
      <c r="M54" s="74"/>
      <c r="N54" s="74">
        <v>900000</v>
      </c>
    </row>
    <row r="55" spans="1:17" s="35" customFormat="1" x14ac:dyDescent="0.4">
      <c r="A55" s="35" t="s">
        <v>100</v>
      </c>
      <c r="B55" s="35">
        <v>500000</v>
      </c>
      <c r="L55" s="74"/>
      <c r="M55" s="74"/>
      <c r="N55" s="74">
        <v>600000</v>
      </c>
    </row>
    <row r="56" spans="1:17" x14ac:dyDescent="0.4">
      <c r="L56" s="42"/>
      <c r="M56" s="42"/>
      <c r="N56" s="42"/>
    </row>
    <row r="57" spans="1:17" x14ac:dyDescent="0.4">
      <c r="A57" s="21" t="s">
        <v>101</v>
      </c>
      <c r="B57" s="28">
        <v>31000</v>
      </c>
      <c r="C57" s="28">
        <v>31000</v>
      </c>
      <c r="D57" s="28">
        <v>31000</v>
      </c>
      <c r="E57" s="28">
        <v>31000</v>
      </c>
      <c r="F57" s="28">
        <v>31000</v>
      </c>
      <c r="G57" s="28">
        <v>31000</v>
      </c>
      <c r="H57" s="28">
        <v>31000</v>
      </c>
      <c r="I57" s="28">
        <v>31000</v>
      </c>
      <c r="J57" s="28">
        <v>31000</v>
      </c>
      <c r="K57" s="28">
        <v>31000</v>
      </c>
      <c r="L57" s="75">
        <v>31000</v>
      </c>
      <c r="M57" s="75">
        <v>31000</v>
      </c>
      <c r="N57" s="75">
        <v>31000</v>
      </c>
      <c r="O57" s="28">
        <v>31000</v>
      </c>
      <c r="P57" s="28">
        <v>31000</v>
      </c>
      <c r="Q57" s="28">
        <v>31000</v>
      </c>
    </row>
    <row r="58" spans="1:17" x14ac:dyDescent="0.4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4">
      <c r="A59" s="21" t="s">
        <v>102</v>
      </c>
      <c r="B59" s="28">
        <f t="shared" ref="B59" si="3">86000+B61+B62</f>
        <v>86000</v>
      </c>
      <c r="C59" s="28">
        <v>124000</v>
      </c>
      <c r="D59" s="28">
        <v>124000</v>
      </c>
      <c r="E59" s="28">
        <v>124000</v>
      </c>
      <c r="F59" s="28">
        <v>124000</v>
      </c>
      <c r="G59" s="28">
        <v>124000</v>
      </c>
      <c r="H59" s="28">
        <v>124000</v>
      </c>
      <c r="I59" s="28">
        <v>124000</v>
      </c>
      <c r="J59" s="28">
        <v>124000</v>
      </c>
      <c r="K59" s="28">
        <v>124000</v>
      </c>
      <c r="L59" s="28">
        <v>124000</v>
      </c>
      <c r="M59" s="28">
        <v>124000</v>
      </c>
      <c r="N59" s="28">
        <v>124000</v>
      </c>
      <c r="O59" s="28">
        <v>124000</v>
      </c>
      <c r="P59" s="28">
        <v>124000</v>
      </c>
      <c r="Q59" s="28">
        <v>124000</v>
      </c>
    </row>
    <row r="61" spans="1:17" s="35" customFormat="1" x14ac:dyDescent="0.4">
      <c r="A61" s="35" t="s">
        <v>103</v>
      </c>
      <c r="C61" s="35">
        <v>25000</v>
      </c>
    </row>
    <row r="62" spans="1:17" s="35" customFormat="1" x14ac:dyDescent="0.4">
      <c r="A62" s="35" t="s">
        <v>172</v>
      </c>
    </row>
    <row r="64" spans="1:17" x14ac:dyDescent="0.4">
      <c r="A64" s="21" t="s">
        <v>32</v>
      </c>
      <c r="B64" s="28">
        <v>125000</v>
      </c>
      <c r="C64" s="28">
        <v>125000</v>
      </c>
      <c r="D64" s="28">
        <v>125000</v>
      </c>
      <c r="E64" s="28">
        <v>125000</v>
      </c>
      <c r="F64" s="28">
        <v>125000</v>
      </c>
      <c r="G64" s="28">
        <v>125000</v>
      </c>
      <c r="H64" s="28">
        <v>125000</v>
      </c>
      <c r="I64" s="28">
        <v>125000</v>
      </c>
      <c r="J64" s="28">
        <v>125000</v>
      </c>
      <c r="K64" s="28">
        <v>125000</v>
      </c>
      <c r="L64" s="28">
        <v>125000</v>
      </c>
      <c r="M64" s="28">
        <v>125000</v>
      </c>
      <c r="N64" s="28">
        <v>125000</v>
      </c>
      <c r="O64" s="28">
        <v>125000</v>
      </c>
      <c r="P64" s="28">
        <v>125000</v>
      </c>
      <c r="Q64" s="28">
        <v>125000</v>
      </c>
    </row>
    <row r="65" spans="1:17" x14ac:dyDescent="0.4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4">
      <c r="A66" s="21" t="s">
        <v>80</v>
      </c>
      <c r="B66" s="28">
        <v>5000</v>
      </c>
      <c r="C66" s="28">
        <v>5000</v>
      </c>
      <c r="D66" s="28">
        <v>5000</v>
      </c>
      <c r="E66" s="28">
        <v>5000</v>
      </c>
      <c r="F66" s="28">
        <v>5000</v>
      </c>
      <c r="G66" s="28">
        <v>5000</v>
      </c>
      <c r="H66" s="28">
        <v>5000</v>
      </c>
      <c r="I66" s="28">
        <v>5000</v>
      </c>
      <c r="J66" s="28">
        <v>5000</v>
      </c>
      <c r="K66" s="28">
        <v>5000</v>
      </c>
      <c r="L66" s="28">
        <v>5000</v>
      </c>
      <c r="M66" s="28">
        <v>5000</v>
      </c>
      <c r="N66" s="28">
        <v>5000</v>
      </c>
      <c r="O66" s="28">
        <v>5000</v>
      </c>
      <c r="P66" s="28">
        <v>5000</v>
      </c>
      <c r="Q66" s="28">
        <v>5000</v>
      </c>
    </row>
    <row r="67" spans="1:17" s="31" customFormat="1" x14ac:dyDescent="0.4">
      <c r="B67" s="32" t="s">
        <v>86</v>
      </c>
      <c r="C67" s="32" t="s">
        <v>87</v>
      </c>
      <c r="D67" s="32" t="s">
        <v>88</v>
      </c>
      <c r="E67" s="32" t="s">
        <v>89</v>
      </c>
      <c r="F67" s="32" t="s">
        <v>90</v>
      </c>
      <c r="G67" s="32" t="s">
        <v>91</v>
      </c>
      <c r="H67" s="32" t="s">
        <v>92</v>
      </c>
      <c r="I67" s="32" t="s">
        <v>93</v>
      </c>
      <c r="J67" s="32" t="s">
        <v>156</v>
      </c>
      <c r="K67" s="32" t="s">
        <v>157</v>
      </c>
      <c r="L67" s="32" t="s">
        <v>137</v>
      </c>
      <c r="M67" s="32" t="s">
        <v>85</v>
      </c>
      <c r="N67" s="32" t="s">
        <v>86</v>
      </c>
      <c r="O67" s="32" t="s">
        <v>87</v>
      </c>
      <c r="P67" s="32" t="s">
        <v>88</v>
      </c>
      <c r="Q67" s="32" t="s">
        <v>89</v>
      </c>
    </row>
    <row r="68" spans="1:17" x14ac:dyDescent="0.4">
      <c r="A68" s="21" t="s">
        <v>31</v>
      </c>
      <c r="B68" s="28">
        <v>200000</v>
      </c>
      <c r="C68" s="28">
        <v>200000</v>
      </c>
      <c r="D68" s="28">
        <v>200000</v>
      </c>
      <c r="E68" s="28">
        <v>200000</v>
      </c>
      <c r="F68" s="28">
        <v>200000</v>
      </c>
      <c r="G68" s="28">
        <v>200000</v>
      </c>
      <c r="H68" s="28">
        <v>200000</v>
      </c>
      <c r="I68" s="28">
        <v>200000</v>
      </c>
      <c r="J68" s="28">
        <v>200000</v>
      </c>
      <c r="K68" s="28">
        <v>200000</v>
      </c>
      <c r="L68" s="28">
        <v>200000</v>
      </c>
      <c r="M68" s="28">
        <v>200000</v>
      </c>
      <c r="N68" s="28">
        <v>200000</v>
      </c>
      <c r="O68" s="28">
        <v>200000</v>
      </c>
      <c r="P68" s="28">
        <v>200000</v>
      </c>
      <c r="Q68" s="28">
        <v>200000</v>
      </c>
    </row>
    <row r="69" spans="1:17" x14ac:dyDescent="0.4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4">
      <c r="A70" s="21" t="s">
        <v>28</v>
      </c>
      <c r="B70" s="28">
        <v>55000</v>
      </c>
      <c r="C70" s="28">
        <v>55000</v>
      </c>
      <c r="D70" s="28">
        <v>55000</v>
      </c>
      <c r="E70" s="28">
        <v>55000</v>
      </c>
      <c r="F70" s="28">
        <v>55000</v>
      </c>
      <c r="G70" s="28">
        <v>55000</v>
      </c>
      <c r="H70" s="28">
        <v>55000</v>
      </c>
      <c r="I70" s="28">
        <v>55000</v>
      </c>
      <c r="J70" s="28">
        <v>55000</v>
      </c>
      <c r="K70" s="28">
        <v>55000</v>
      </c>
      <c r="L70" s="28">
        <v>55000</v>
      </c>
      <c r="M70" s="28">
        <v>55000</v>
      </c>
      <c r="N70" s="28">
        <v>55000</v>
      </c>
      <c r="O70" s="28">
        <v>55000</v>
      </c>
      <c r="P70" s="28">
        <v>55000</v>
      </c>
      <c r="Q70" s="28">
        <v>55000</v>
      </c>
    </row>
    <row r="72" spans="1:17" x14ac:dyDescent="0.4">
      <c r="A72" t="s">
        <v>105</v>
      </c>
    </row>
    <row r="74" spans="1:17" x14ac:dyDescent="0.4">
      <c r="A74" s="21" t="s">
        <v>23</v>
      </c>
      <c r="B74" s="28">
        <v>44000</v>
      </c>
      <c r="C74" s="28">
        <v>44000</v>
      </c>
      <c r="D74" s="28">
        <v>44000</v>
      </c>
      <c r="E74" s="28">
        <v>44000</v>
      </c>
      <c r="F74" s="28">
        <v>44000</v>
      </c>
      <c r="G74" s="28">
        <v>44000</v>
      </c>
      <c r="H74" s="28">
        <v>44000</v>
      </c>
      <c r="I74" s="28">
        <v>44000</v>
      </c>
      <c r="J74" s="28">
        <v>44000</v>
      </c>
      <c r="K74" s="28">
        <v>44000</v>
      </c>
      <c r="L74" s="28">
        <v>44000</v>
      </c>
      <c r="M74" s="28">
        <v>44000</v>
      </c>
      <c r="N74" s="28">
        <v>44000</v>
      </c>
      <c r="O74" s="28">
        <v>44000</v>
      </c>
      <c r="P74" s="28">
        <v>44000</v>
      </c>
      <c r="Q74" s="28">
        <v>44000</v>
      </c>
    </row>
    <row r="76" spans="1:17" x14ac:dyDescent="0.4">
      <c r="A76" s="21" t="s">
        <v>22</v>
      </c>
      <c r="B76" s="28">
        <v>60000</v>
      </c>
      <c r="C76" s="28">
        <v>60000</v>
      </c>
      <c r="D76" s="28">
        <v>60000</v>
      </c>
      <c r="E76" s="28">
        <v>60000</v>
      </c>
      <c r="F76" s="28">
        <v>60000</v>
      </c>
      <c r="G76" s="28">
        <v>60000</v>
      </c>
      <c r="H76" s="28">
        <v>60000</v>
      </c>
      <c r="I76" s="28">
        <v>60000</v>
      </c>
      <c r="J76" s="28">
        <v>60000</v>
      </c>
      <c r="K76" s="28">
        <v>60000</v>
      </c>
      <c r="L76" s="28">
        <v>60000</v>
      </c>
      <c r="M76" s="28">
        <v>60000</v>
      </c>
      <c r="N76" s="28">
        <v>60000</v>
      </c>
      <c r="O76" s="28">
        <v>60000</v>
      </c>
      <c r="P76" s="28">
        <v>60000</v>
      </c>
      <c r="Q76" s="28">
        <v>60000</v>
      </c>
    </row>
    <row r="78" spans="1:17" s="35" customFormat="1" x14ac:dyDescent="0.4">
      <c r="A78" s="35" t="s">
        <v>104</v>
      </c>
    </row>
    <row r="80" spans="1:17" x14ac:dyDescent="0.4">
      <c r="A80" s="21" t="s">
        <v>17</v>
      </c>
      <c r="B80" s="28">
        <f t="shared" ref="B80:G80" si="4">SUM(B81:B82)</f>
        <v>245000</v>
      </c>
      <c r="C80" s="28">
        <f t="shared" si="4"/>
        <v>245000</v>
      </c>
      <c r="D80" s="28">
        <f t="shared" si="4"/>
        <v>245000</v>
      </c>
      <c r="E80" s="28">
        <f t="shared" si="4"/>
        <v>245000</v>
      </c>
      <c r="F80" s="28">
        <f t="shared" si="4"/>
        <v>245000</v>
      </c>
      <c r="G80" s="28">
        <f t="shared" si="4"/>
        <v>245000</v>
      </c>
      <c r="H80" s="28">
        <f t="shared" ref="H80:Q80" si="5">SUM(H81:H82)</f>
        <v>245000</v>
      </c>
      <c r="I80" s="28">
        <f t="shared" si="5"/>
        <v>245000</v>
      </c>
      <c r="J80" s="28">
        <f t="shared" si="5"/>
        <v>245000</v>
      </c>
      <c r="K80" s="28">
        <f t="shared" si="5"/>
        <v>245000</v>
      </c>
      <c r="L80" s="28">
        <f t="shared" si="5"/>
        <v>245000</v>
      </c>
      <c r="M80" s="28">
        <f t="shared" si="5"/>
        <v>245000</v>
      </c>
      <c r="N80" s="28">
        <f t="shared" si="5"/>
        <v>245000</v>
      </c>
      <c r="O80" s="28">
        <f t="shared" si="5"/>
        <v>245000</v>
      </c>
      <c r="P80" s="28">
        <f t="shared" si="5"/>
        <v>245000</v>
      </c>
      <c r="Q80" s="28">
        <f t="shared" si="5"/>
        <v>245000</v>
      </c>
    </row>
    <row r="81" spans="1:17" x14ac:dyDescent="0.4">
      <c r="A81" t="s">
        <v>161</v>
      </c>
      <c r="B81" s="1">
        <v>200000</v>
      </c>
      <c r="C81" s="1">
        <v>200000</v>
      </c>
      <c r="D81" s="1">
        <v>200000</v>
      </c>
      <c r="E81" s="1">
        <v>200000</v>
      </c>
      <c r="F81" s="1">
        <v>200000</v>
      </c>
      <c r="G81" s="1">
        <v>200000</v>
      </c>
      <c r="H81" s="1">
        <v>200000</v>
      </c>
      <c r="I81" s="1">
        <v>200000</v>
      </c>
      <c r="J81" s="1">
        <v>200000</v>
      </c>
      <c r="K81" s="1">
        <v>200000</v>
      </c>
      <c r="L81" s="1">
        <v>200000</v>
      </c>
      <c r="M81" s="1">
        <v>200000</v>
      </c>
      <c r="N81" s="1">
        <v>200000</v>
      </c>
      <c r="O81" s="1">
        <v>200000</v>
      </c>
      <c r="P81" s="1">
        <v>200000</v>
      </c>
      <c r="Q81" s="1">
        <v>200000</v>
      </c>
    </row>
    <row r="82" spans="1:17" x14ac:dyDescent="0.4">
      <c r="A82" t="s">
        <v>162</v>
      </c>
      <c r="B82" s="1">
        <v>45000</v>
      </c>
      <c r="C82" s="1">
        <v>45000</v>
      </c>
      <c r="D82" s="1">
        <v>45000</v>
      </c>
      <c r="E82" s="1">
        <v>45000</v>
      </c>
      <c r="F82" s="1">
        <v>45000</v>
      </c>
      <c r="G82" s="1">
        <v>45000</v>
      </c>
      <c r="H82" s="1">
        <v>45000</v>
      </c>
      <c r="I82" s="1">
        <v>45000</v>
      </c>
      <c r="J82" s="1">
        <v>45000</v>
      </c>
      <c r="K82" s="1">
        <v>45000</v>
      </c>
      <c r="L82" s="1">
        <v>45000</v>
      </c>
      <c r="M82" s="1">
        <v>45000</v>
      </c>
      <c r="N82" s="1">
        <v>45000</v>
      </c>
      <c r="O82" s="1">
        <v>45000</v>
      </c>
      <c r="P82" s="1">
        <v>45000</v>
      </c>
      <c r="Q82" s="1">
        <v>45000</v>
      </c>
    </row>
    <row r="83" spans="1:17" s="35" customFormat="1" x14ac:dyDescent="0.4">
      <c r="A83" s="35" t="s">
        <v>131</v>
      </c>
    </row>
    <row r="84" spans="1:17" s="35" customFormat="1" x14ac:dyDescent="0.4">
      <c r="A84" s="35" t="s">
        <v>132</v>
      </c>
    </row>
    <row r="85" spans="1:17" s="35" customFormat="1" x14ac:dyDescent="0.4">
      <c r="A85" s="35" t="s">
        <v>148</v>
      </c>
    </row>
    <row r="87" spans="1:17" s="35" customFormat="1" x14ac:dyDescent="0.4">
      <c r="A87" s="35" t="s">
        <v>134</v>
      </c>
    </row>
    <row r="90" spans="1:17" x14ac:dyDescent="0.4">
      <c r="A90" s="21" t="s">
        <v>19</v>
      </c>
      <c r="B90" s="28">
        <v>70000</v>
      </c>
      <c r="C90" s="28">
        <v>70000</v>
      </c>
      <c r="D90" s="28">
        <v>70000</v>
      </c>
      <c r="E90" s="28">
        <v>70000</v>
      </c>
      <c r="F90" s="28">
        <v>70000</v>
      </c>
      <c r="G90" s="28">
        <v>70000</v>
      </c>
      <c r="H90" s="28">
        <v>70000</v>
      </c>
      <c r="I90" s="28">
        <v>70000</v>
      </c>
      <c r="J90" s="28">
        <v>70000</v>
      </c>
      <c r="K90" s="28">
        <v>70000</v>
      </c>
      <c r="L90" s="28">
        <v>70000</v>
      </c>
      <c r="M90" s="28">
        <v>70000</v>
      </c>
      <c r="N90" s="28">
        <v>70000</v>
      </c>
      <c r="O90" s="28">
        <v>70000</v>
      </c>
      <c r="P90" s="28">
        <v>70000</v>
      </c>
      <c r="Q90" s="28">
        <v>70000</v>
      </c>
    </row>
    <row r="92" spans="1:17" s="35" customFormat="1" x14ac:dyDescent="0.4">
      <c r="A92" s="35" t="s">
        <v>18</v>
      </c>
    </row>
    <row r="94" spans="1:17" x14ac:dyDescent="0.4">
      <c r="A94" s="21" t="s">
        <v>16</v>
      </c>
      <c r="B94" s="28">
        <v>55000</v>
      </c>
      <c r="C94" s="28">
        <v>55000</v>
      </c>
      <c r="D94" s="28">
        <v>55000</v>
      </c>
      <c r="E94" s="28">
        <v>55000</v>
      </c>
      <c r="F94" s="28">
        <v>55000</v>
      </c>
      <c r="G94" s="28">
        <v>55000</v>
      </c>
      <c r="H94" s="28">
        <v>55000</v>
      </c>
      <c r="I94" s="28">
        <v>55000</v>
      </c>
      <c r="J94" s="28">
        <v>55000</v>
      </c>
      <c r="K94" s="28">
        <v>55000</v>
      </c>
      <c r="L94" s="28">
        <v>55000</v>
      </c>
      <c r="M94" s="28">
        <v>55000</v>
      </c>
      <c r="N94" s="28">
        <v>55000</v>
      </c>
      <c r="O94" s="28">
        <v>55000</v>
      </c>
      <c r="P94" s="28">
        <v>55000</v>
      </c>
      <c r="Q94" s="28">
        <v>55000</v>
      </c>
    </row>
    <row r="95" spans="1:17" s="35" customFormat="1" x14ac:dyDescent="0.4">
      <c r="A95" s="35" t="s">
        <v>106</v>
      </c>
    </row>
    <row r="97" spans="1:18" x14ac:dyDescent="0.4">
      <c r="A97" s="21" t="s">
        <v>13</v>
      </c>
      <c r="B97" s="28">
        <f>SUM(B98:B108)</f>
        <v>1220500</v>
      </c>
      <c r="C97" s="28">
        <f t="shared" ref="C97:R97" si="6">SUM(C98:C108)</f>
        <v>1220500</v>
      </c>
      <c r="D97" s="28">
        <f t="shared" si="6"/>
        <v>1220500</v>
      </c>
      <c r="E97" s="28">
        <f t="shared" si="6"/>
        <v>1220500</v>
      </c>
      <c r="F97" s="28">
        <f t="shared" si="6"/>
        <v>1220500</v>
      </c>
      <c r="G97" s="28">
        <f t="shared" si="6"/>
        <v>1220500</v>
      </c>
      <c r="H97" s="28">
        <f t="shared" si="6"/>
        <v>1066500</v>
      </c>
      <c r="I97" s="28">
        <f t="shared" si="6"/>
        <v>1066500</v>
      </c>
      <c r="J97" s="28">
        <f t="shared" si="6"/>
        <v>1066500</v>
      </c>
      <c r="K97" s="28">
        <f t="shared" si="6"/>
        <v>1066500</v>
      </c>
      <c r="L97" s="28">
        <f t="shared" si="6"/>
        <v>1066500</v>
      </c>
      <c r="M97" s="28">
        <f t="shared" si="6"/>
        <v>1066500</v>
      </c>
      <c r="N97" s="28">
        <f t="shared" si="6"/>
        <v>1066500</v>
      </c>
      <c r="O97" s="28">
        <f t="shared" si="6"/>
        <v>1066500</v>
      </c>
      <c r="P97" s="28">
        <f t="shared" si="6"/>
        <v>1066500</v>
      </c>
      <c r="Q97" s="28">
        <f t="shared" si="6"/>
        <v>1066500</v>
      </c>
      <c r="R97" s="28">
        <f t="shared" si="6"/>
        <v>1066500</v>
      </c>
    </row>
    <row r="98" spans="1:18" x14ac:dyDescent="0.4">
      <c r="A98" t="s">
        <v>176</v>
      </c>
      <c r="B98" s="1">
        <v>133000</v>
      </c>
      <c r="C98" s="1">
        <v>133000</v>
      </c>
      <c r="D98" s="1">
        <v>133000</v>
      </c>
      <c r="E98" s="1">
        <v>133000</v>
      </c>
      <c r="F98" s="1">
        <v>133000</v>
      </c>
      <c r="G98" s="1">
        <v>133000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</row>
    <row r="99" spans="1:18" x14ac:dyDescent="0.4">
      <c r="A99" t="s">
        <v>177</v>
      </c>
      <c r="B99" s="1">
        <v>234000</v>
      </c>
      <c r="C99" s="1">
        <v>234000</v>
      </c>
      <c r="D99" s="1">
        <v>234000</v>
      </c>
      <c r="E99" s="1">
        <v>234000</v>
      </c>
      <c r="F99" s="1">
        <v>234000</v>
      </c>
      <c r="G99" s="1">
        <v>234000</v>
      </c>
      <c r="H99" s="1">
        <v>234000</v>
      </c>
      <c r="I99" s="1">
        <v>234000</v>
      </c>
      <c r="J99" s="1">
        <v>234000</v>
      </c>
      <c r="K99" s="1">
        <v>234000</v>
      </c>
      <c r="L99" s="1">
        <v>234000</v>
      </c>
      <c r="M99" s="1">
        <v>234000</v>
      </c>
      <c r="N99" s="1">
        <v>234000</v>
      </c>
      <c r="O99" s="1">
        <v>234000</v>
      </c>
      <c r="P99" s="1">
        <v>234000</v>
      </c>
      <c r="Q99" s="1">
        <v>234000</v>
      </c>
      <c r="R99" s="1">
        <v>234000</v>
      </c>
    </row>
    <row r="100" spans="1:18" x14ac:dyDescent="0.4">
      <c r="A100" t="s">
        <v>178</v>
      </c>
      <c r="B100" s="1">
        <v>135000</v>
      </c>
      <c r="C100" s="1">
        <v>135000</v>
      </c>
      <c r="D100" s="1">
        <v>135000</v>
      </c>
      <c r="E100" s="1">
        <v>135000</v>
      </c>
      <c r="F100" s="1">
        <v>135000</v>
      </c>
      <c r="G100" s="1">
        <v>135000</v>
      </c>
      <c r="H100" s="1">
        <v>135000</v>
      </c>
      <c r="I100" s="1">
        <v>135000</v>
      </c>
      <c r="J100" s="1">
        <v>135000</v>
      </c>
      <c r="K100" s="1">
        <v>135000</v>
      </c>
      <c r="L100" s="1">
        <v>135000</v>
      </c>
      <c r="M100" s="1">
        <v>135000</v>
      </c>
      <c r="N100" s="1">
        <v>135000</v>
      </c>
      <c r="O100" s="1">
        <v>135000</v>
      </c>
      <c r="P100" s="1">
        <v>135000</v>
      </c>
      <c r="Q100" s="1">
        <v>135000</v>
      </c>
      <c r="R100" s="1">
        <v>135000</v>
      </c>
    </row>
    <row r="101" spans="1:18" x14ac:dyDescent="0.4">
      <c r="A101" t="s">
        <v>179</v>
      </c>
      <c r="B101" s="1">
        <v>50000</v>
      </c>
      <c r="C101" s="1">
        <v>50000</v>
      </c>
      <c r="D101" s="1">
        <v>50000</v>
      </c>
      <c r="E101" s="1">
        <v>50000</v>
      </c>
      <c r="F101" s="1">
        <v>50000</v>
      </c>
      <c r="G101" s="1">
        <v>50000</v>
      </c>
      <c r="H101" s="1">
        <v>50000</v>
      </c>
      <c r="I101" s="1">
        <v>50000</v>
      </c>
      <c r="J101" s="1">
        <v>50000</v>
      </c>
      <c r="K101" s="1">
        <v>50000</v>
      </c>
      <c r="L101" s="1">
        <v>50000</v>
      </c>
      <c r="M101" s="1">
        <v>50000</v>
      </c>
      <c r="N101" s="1">
        <v>50000</v>
      </c>
      <c r="O101" s="1">
        <v>50000</v>
      </c>
      <c r="P101" s="1">
        <v>50000</v>
      </c>
      <c r="Q101" s="1">
        <v>50000</v>
      </c>
      <c r="R101" s="1">
        <v>50000</v>
      </c>
    </row>
    <row r="102" spans="1:18" x14ac:dyDescent="0.4">
      <c r="A102" t="s">
        <v>129</v>
      </c>
      <c r="B102" s="1">
        <v>145000</v>
      </c>
      <c r="C102" s="1">
        <v>145000</v>
      </c>
      <c r="D102" s="1">
        <v>145000</v>
      </c>
      <c r="E102" s="1">
        <v>145000</v>
      </c>
      <c r="F102" s="1">
        <v>145000</v>
      </c>
      <c r="G102" s="1">
        <v>145000</v>
      </c>
      <c r="H102" s="1">
        <v>145000</v>
      </c>
      <c r="I102" s="1">
        <v>145000</v>
      </c>
      <c r="J102" s="1">
        <v>145000</v>
      </c>
      <c r="K102" s="1">
        <v>145000</v>
      </c>
      <c r="L102" s="1">
        <v>145000</v>
      </c>
      <c r="M102" s="1">
        <v>145000</v>
      </c>
      <c r="N102" s="1">
        <v>145000</v>
      </c>
      <c r="O102" s="1">
        <v>145000</v>
      </c>
      <c r="P102" s="1">
        <v>145000</v>
      </c>
      <c r="Q102" s="1">
        <v>145000</v>
      </c>
      <c r="R102" s="1">
        <v>145000</v>
      </c>
    </row>
    <row r="103" spans="1:18" x14ac:dyDescent="0.4">
      <c r="A103" t="s">
        <v>154</v>
      </c>
      <c r="B103" s="1">
        <v>38500</v>
      </c>
      <c r="C103" s="1">
        <v>38500</v>
      </c>
      <c r="D103" s="1">
        <v>38500</v>
      </c>
      <c r="E103" s="1">
        <v>38500</v>
      </c>
      <c r="F103" s="1">
        <v>38500</v>
      </c>
      <c r="G103" s="1">
        <v>38500</v>
      </c>
      <c r="H103" s="1">
        <v>38500</v>
      </c>
      <c r="I103" s="1">
        <v>38500</v>
      </c>
      <c r="J103" s="1">
        <v>38500</v>
      </c>
      <c r="K103" s="1">
        <v>38500</v>
      </c>
      <c r="L103" s="1">
        <v>38500</v>
      </c>
      <c r="M103" s="1">
        <v>38500</v>
      </c>
      <c r="N103" s="1">
        <v>38500</v>
      </c>
      <c r="O103" s="1">
        <v>38500</v>
      </c>
      <c r="P103" s="1">
        <v>38500</v>
      </c>
      <c r="Q103" s="1">
        <v>38500</v>
      </c>
      <c r="R103" s="1">
        <v>38500</v>
      </c>
    </row>
    <row r="104" spans="1:18" x14ac:dyDescent="0.4">
      <c r="A104" t="s">
        <v>180</v>
      </c>
      <c r="B104" s="1">
        <v>300000</v>
      </c>
      <c r="C104" s="1">
        <v>300000</v>
      </c>
      <c r="D104" s="1">
        <v>300000</v>
      </c>
      <c r="E104" s="1">
        <v>300000</v>
      </c>
      <c r="F104" s="1">
        <v>300000</v>
      </c>
      <c r="G104" s="1">
        <v>300000</v>
      </c>
      <c r="H104" s="1">
        <v>279000</v>
      </c>
      <c r="I104" s="1">
        <v>279000</v>
      </c>
      <c r="J104" s="1">
        <v>279000</v>
      </c>
      <c r="K104" s="1">
        <v>279000</v>
      </c>
      <c r="L104" s="1">
        <v>279000</v>
      </c>
      <c r="M104" s="1">
        <v>279000</v>
      </c>
      <c r="N104" s="1">
        <v>279000</v>
      </c>
      <c r="O104" s="1">
        <v>279000</v>
      </c>
      <c r="P104" s="1">
        <v>279000</v>
      </c>
      <c r="Q104" s="1">
        <v>279000</v>
      </c>
      <c r="R104" s="1">
        <v>279000</v>
      </c>
    </row>
    <row r="105" spans="1:18" x14ac:dyDescent="0.4">
      <c r="A105" t="s">
        <v>181</v>
      </c>
      <c r="B105" s="1">
        <v>100000</v>
      </c>
      <c r="C105" s="1">
        <v>100000</v>
      </c>
      <c r="D105" s="1">
        <v>100000</v>
      </c>
      <c r="E105" s="1">
        <v>100000</v>
      </c>
      <c r="F105" s="1">
        <v>100000</v>
      </c>
      <c r="G105" s="1">
        <v>100000</v>
      </c>
      <c r="H105" s="1">
        <v>100000</v>
      </c>
      <c r="I105" s="1">
        <v>100000</v>
      </c>
      <c r="J105" s="1">
        <v>100000</v>
      </c>
      <c r="K105" s="1">
        <v>100000</v>
      </c>
      <c r="L105" s="1">
        <v>100000</v>
      </c>
      <c r="M105" s="1">
        <v>100000</v>
      </c>
      <c r="N105" s="1">
        <v>100000</v>
      </c>
      <c r="O105" s="1">
        <v>100000</v>
      </c>
      <c r="P105" s="1">
        <v>100000</v>
      </c>
      <c r="Q105" s="1">
        <v>100000</v>
      </c>
      <c r="R105" s="1">
        <v>100000</v>
      </c>
    </row>
    <row r="106" spans="1:18" x14ac:dyDescent="0.4">
      <c r="A106" t="s">
        <v>182</v>
      </c>
      <c r="B106" s="1">
        <v>85000</v>
      </c>
      <c r="C106" s="1">
        <v>85000</v>
      </c>
      <c r="D106" s="1">
        <v>85000</v>
      </c>
      <c r="E106" s="1">
        <v>85000</v>
      </c>
      <c r="F106" s="1">
        <v>85000</v>
      </c>
      <c r="G106" s="1">
        <v>85000</v>
      </c>
      <c r="H106" s="1">
        <v>85000</v>
      </c>
      <c r="I106" s="1">
        <v>85000</v>
      </c>
      <c r="J106" s="1">
        <v>85000</v>
      </c>
      <c r="K106" s="1">
        <v>85000</v>
      </c>
      <c r="L106" s="1">
        <v>85000</v>
      </c>
      <c r="M106" s="1">
        <v>85000</v>
      </c>
      <c r="N106" s="1">
        <v>85000</v>
      </c>
      <c r="O106" s="1">
        <v>85000</v>
      </c>
      <c r="P106" s="1">
        <v>85000</v>
      </c>
      <c r="Q106" s="1">
        <v>85000</v>
      </c>
      <c r="R106" s="1">
        <v>85000</v>
      </c>
    </row>
    <row r="109" spans="1:18" x14ac:dyDescent="0.4">
      <c r="A109" s="21" t="s">
        <v>9</v>
      </c>
      <c r="B109" s="28">
        <v>45000</v>
      </c>
      <c r="C109" s="28">
        <v>45000</v>
      </c>
      <c r="D109" s="28">
        <v>45000</v>
      </c>
      <c r="E109" s="28">
        <v>45000</v>
      </c>
      <c r="F109" s="28">
        <v>45000</v>
      </c>
      <c r="G109" s="28">
        <v>45000</v>
      </c>
      <c r="H109" s="28">
        <v>45000</v>
      </c>
      <c r="I109" s="28">
        <v>45000</v>
      </c>
      <c r="J109" s="28">
        <v>45000</v>
      </c>
      <c r="K109" s="28">
        <v>45000</v>
      </c>
      <c r="L109" s="28">
        <v>45000</v>
      </c>
      <c r="M109" s="28">
        <v>45000</v>
      </c>
      <c r="N109" s="28">
        <v>45000</v>
      </c>
      <c r="O109" s="28">
        <v>45000</v>
      </c>
      <c r="P109" s="28">
        <v>45000</v>
      </c>
      <c r="Q109" s="28">
        <v>45000</v>
      </c>
      <c r="R109" s="28">
        <v>45000</v>
      </c>
    </row>
    <row r="111" spans="1:18" s="35" customFormat="1" x14ac:dyDescent="0.4">
      <c r="A111" s="73" t="s">
        <v>235</v>
      </c>
      <c r="D111" s="35">
        <v>190000</v>
      </c>
    </row>
    <row r="112" spans="1:18" s="35" customFormat="1" x14ac:dyDescent="0.4">
      <c r="A112" s="73" t="s">
        <v>236</v>
      </c>
      <c r="D112" s="35">
        <v>120000</v>
      </c>
    </row>
    <row r="114" spans="1:15" x14ac:dyDescent="0.4">
      <c r="A114" s="21" t="s">
        <v>8</v>
      </c>
      <c r="B114" s="28">
        <v>50000</v>
      </c>
      <c r="C114" s="28">
        <v>50000</v>
      </c>
      <c r="D114" s="28">
        <v>50000</v>
      </c>
      <c r="E114" s="28">
        <v>50000</v>
      </c>
      <c r="F114" s="28">
        <v>50000</v>
      </c>
      <c r="G114" s="28">
        <v>50000</v>
      </c>
      <c r="H114" s="28">
        <v>50000</v>
      </c>
      <c r="I114" s="28">
        <v>50000</v>
      </c>
      <c r="J114" s="28">
        <v>50000</v>
      </c>
      <c r="K114" s="28">
        <v>50000</v>
      </c>
      <c r="L114" s="28">
        <v>50000</v>
      </c>
      <c r="M114" s="28">
        <v>50000</v>
      </c>
      <c r="N114" s="28">
        <v>50000</v>
      </c>
      <c r="O114" s="28">
        <v>50000</v>
      </c>
    </row>
    <row r="116" spans="1:15" s="35" customFormat="1" x14ac:dyDescent="0.4">
      <c r="A116" s="35" t="s">
        <v>120</v>
      </c>
    </row>
    <row r="117" spans="1:15" s="35" customFormat="1" x14ac:dyDescent="0.4">
      <c r="A117" s="35" t="s">
        <v>121</v>
      </c>
    </row>
    <row r="118" spans="1:15" s="35" customFormat="1" x14ac:dyDescent="0.4">
      <c r="A118" s="35" t="s">
        <v>231</v>
      </c>
      <c r="D118" s="35">
        <v>530000</v>
      </c>
    </row>
    <row r="119" spans="1:15" s="35" customFormat="1" x14ac:dyDescent="0.4">
      <c r="A119" s="35" t="s">
        <v>230</v>
      </c>
    </row>
    <row r="120" spans="1:15" x14ac:dyDescent="0.4">
      <c r="A120" t="s">
        <v>135</v>
      </c>
    </row>
    <row r="126" spans="1:15" x14ac:dyDescent="0.4">
      <c r="A126" s="21" t="s">
        <v>115</v>
      </c>
      <c r="B126" s="28">
        <f t="shared" ref="B126:O126" si="7">SUM(B127:B129)</f>
        <v>145000</v>
      </c>
      <c r="C126" s="28">
        <f t="shared" si="7"/>
        <v>145000</v>
      </c>
      <c r="D126" s="28">
        <f t="shared" si="7"/>
        <v>145000</v>
      </c>
      <c r="E126" s="28">
        <f t="shared" si="7"/>
        <v>145000</v>
      </c>
      <c r="F126" s="28">
        <f t="shared" si="7"/>
        <v>145000</v>
      </c>
      <c r="G126" s="28">
        <f t="shared" si="7"/>
        <v>145000</v>
      </c>
      <c r="H126" s="28">
        <f t="shared" si="7"/>
        <v>145000</v>
      </c>
      <c r="I126" s="28">
        <f t="shared" si="7"/>
        <v>145000</v>
      </c>
      <c r="J126" s="28">
        <f t="shared" si="7"/>
        <v>145000</v>
      </c>
      <c r="K126" s="28">
        <f t="shared" si="7"/>
        <v>145000</v>
      </c>
      <c r="L126" s="28">
        <f t="shared" si="7"/>
        <v>145000</v>
      </c>
      <c r="M126" s="28">
        <f t="shared" si="7"/>
        <v>145000</v>
      </c>
      <c r="N126" s="28">
        <f t="shared" si="7"/>
        <v>145000</v>
      </c>
      <c r="O126" s="28">
        <f t="shared" si="7"/>
        <v>145000</v>
      </c>
    </row>
    <row r="127" spans="1:15" x14ac:dyDescent="0.4">
      <c r="A127" t="s">
        <v>116</v>
      </c>
      <c r="B127" s="1">
        <v>98000</v>
      </c>
      <c r="C127" s="1">
        <v>98000</v>
      </c>
      <c r="D127" s="1">
        <v>98000</v>
      </c>
      <c r="E127" s="1">
        <v>98000</v>
      </c>
      <c r="F127" s="1">
        <v>98000</v>
      </c>
      <c r="G127" s="1">
        <v>98000</v>
      </c>
      <c r="H127" s="1">
        <v>98000</v>
      </c>
      <c r="I127" s="1">
        <v>98000</v>
      </c>
      <c r="J127" s="1">
        <v>98000</v>
      </c>
      <c r="K127" s="1">
        <v>98000</v>
      </c>
      <c r="L127" s="1">
        <v>98000</v>
      </c>
      <c r="M127" s="1">
        <v>98000</v>
      </c>
      <c r="N127" s="1">
        <v>98000</v>
      </c>
      <c r="O127" s="1">
        <v>98000</v>
      </c>
    </row>
    <row r="128" spans="1:15" x14ac:dyDescent="0.4">
      <c r="A128" t="s">
        <v>150</v>
      </c>
      <c r="B128" s="1">
        <v>20000</v>
      </c>
      <c r="C128" s="1">
        <v>20000</v>
      </c>
      <c r="D128" s="1">
        <v>20000</v>
      </c>
      <c r="E128" s="1">
        <v>20000</v>
      </c>
      <c r="F128" s="1">
        <v>20000</v>
      </c>
      <c r="G128" s="1">
        <v>20000</v>
      </c>
      <c r="H128" s="1">
        <v>20000</v>
      </c>
      <c r="I128" s="1">
        <v>20000</v>
      </c>
      <c r="J128" s="1">
        <v>20000</v>
      </c>
      <c r="K128" s="1">
        <v>20000</v>
      </c>
      <c r="L128" s="1">
        <v>20000</v>
      </c>
      <c r="M128" s="1">
        <v>20000</v>
      </c>
      <c r="N128" s="1">
        <v>20000</v>
      </c>
      <c r="O128" s="1">
        <v>20000</v>
      </c>
    </row>
    <row r="129" spans="1:15" x14ac:dyDescent="0.4">
      <c r="A129" t="s">
        <v>118</v>
      </c>
      <c r="B129" s="1">
        <v>27000</v>
      </c>
      <c r="C129" s="1">
        <v>27000</v>
      </c>
      <c r="D129" s="1">
        <v>27000</v>
      </c>
      <c r="E129" s="1">
        <v>27000</v>
      </c>
      <c r="F129" s="1">
        <v>27000</v>
      </c>
      <c r="G129" s="1">
        <v>27000</v>
      </c>
      <c r="H129" s="1">
        <v>27000</v>
      </c>
      <c r="I129" s="1">
        <v>27000</v>
      </c>
      <c r="J129" s="1">
        <v>27000</v>
      </c>
      <c r="K129" s="1">
        <v>27000</v>
      </c>
      <c r="L129" s="1">
        <v>27000</v>
      </c>
      <c r="M129" s="1">
        <v>27000</v>
      </c>
      <c r="N129" s="1">
        <v>27000</v>
      </c>
      <c r="O129" s="1">
        <v>27000</v>
      </c>
    </row>
    <row r="130" spans="1:15" s="35" customFormat="1" x14ac:dyDescent="0.4">
      <c r="A130" s="35" t="s">
        <v>117</v>
      </c>
    </row>
    <row r="132" spans="1:15" x14ac:dyDescent="0.4">
      <c r="A132" s="21" t="s">
        <v>127</v>
      </c>
      <c r="B132" s="28">
        <f>SUM(B133:B139)</f>
        <v>355000</v>
      </c>
      <c r="C132" s="28">
        <f>SUM(C133:C139)</f>
        <v>355000</v>
      </c>
      <c r="D132" s="28">
        <f>SUM(D133:D139)</f>
        <v>475000</v>
      </c>
      <c r="E132" s="28">
        <f t="shared" ref="E132:O132" si="8">SUM(E133:E139)</f>
        <v>475000</v>
      </c>
      <c r="F132" s="28">
        <f t="shared" si="8"/>
        <v>475000</v>
      </c>
      <c r="G132" s="28">
        <f t="shared" si="8"/>
        <v>475000</v>
      </c>
      <c r="H132" s="28">
        <f t="shared" si="8"/>
        <v>425000</v>
      </c>
      <c r="I132" s="28">
        <f t="shared" si="8"/>
        <v>425000</v>
      </c>
      <c r="J132" s="28">
        <f t="shared" si="8"/>
        <v>425000</v>
      </c>
      <c r="K132" s="28">
        <f t="shared" si="8"/>
        <v>425000</v>
      </c>
      <c r="L132" s="28">
        <f t="shared" si="8"/>
        <v>425000</v>
      </c>
      <c r="M132" s="28">
        <f t="shared" si="8"/>
        <v>425000</v>
      </c>
      <c r="N132" s="28">
        <f t="shared" si="8"/>
        <v>425000</v>
      </c>
      <c r="O132" s="28">
        <f t="shared" si="8"/>
        <v>425000</v>
      </c>
    </row>
    <row r="133" spans="1:15" x14ac:dyDescent="0.4">
      <c r="A133" t="s">
        <v>114</v>
      </c>
      <c r="B133" s="44">
        <v>170000</v>
      </c>
      <c r="C133" s="44">
        <v>170000</v>
      </c>
      <c r="D133" s="44">
        <v>230000</v>
      </c>
      <c r="E133" s="44">
        <v>230000</v>
      </c>
      <c r="F133" s="44">
        <v>230000</v>
      </c>
      <c r="G133" s="44">
        <v>230000</v>
      </c>
      <c r="H133" s="44">
        <v>230000</v>
      </c>
      <c r="I133" s="44">
        <v>230000</v>
      </c>
      <c r="J133" s="44">
        <v>230000</v>
      </c>
      <c r="K133" s="44">
        <v>230000</v>
      </c>
      <c r="L133" s="44">
        <v>230000</v>
      </c>
      <c r="M133" s="44">
        <v>230000</v>
      </c>
      <c r="N133" s="44">
        <v>230000</v>
      </c>
      <c r="O133" s="44">
        <v>230000</v>
      </c>
    </row>
    <row r="134" spans="1:15" x14ac:dyDescent="0.4">
      <c r="A134" t="s">
        <v>185</v>
      </c>
      <c r="B134" s="44">
        <v>110000</v>
      </c>
      <c r="C134" s="44">
        <v>110000</v>
      </c>
      <c r="D134" s="44">
        <v>110000</v>
      </c>
      <c r="E134" s="44">
        <v>110000</v>
      </c>
      <c r="F134" s="44">
        <v>110000</v>
      </c>
      <c r="G134" s="44">
        <v>110000</v>
      </c>
      <c r="H134" s="44">
        <v>110000</v>
      </c>
      <c r="I134" s="44">
        <v>110000</v>
      </c>
      <c r="J134" s="44">
        <v>110000</v>
      </c>
      <c r="K134" s="44">
        <v>110000</v>
      </c>
      <c r="L134" s="44">
        <v>110000</v>
      </c>
      <c r="M134" s="44">
        <v>110000</v>
      </c>
      <c r="N134" s="44">
        <v>110000</v>
      </c>
      <c r="O134" s="44">
        <v>110000</v>
      </c>
    </row>
    <row r="135" spans="1:15" x14ac:dyDescent="0.4">
      <c r="A135" t="s">
        <v>187</v>
      </c>
      <c r="B135" s="44">
        <v>5000</v>
      </c>
      <c r="C135" s="44">
        <v>5000</v>
      </c>
      <c r="D135" s="44">
        <v>5000</v>
      </c>
      <c r="E135" s="44">
        <v>5000</v>
      </c>
      <c r="F135" s="44">
        <v>5000</v>
      </c>
      <c r="G135" s="44">
        <v>5000</v>
      </c>
      <c r="H135" s="44">
        <v>5000</v>
      </c>
      <c r="I135" s="44">
        <v>5000</v>
      </c>
      <c r="J135" s="44">
        <v>5000</v>
      </c>
      <c r="K135" s="44">
        <v>5000</v>
      </c>
      <c r="L135" s="44">
        <v>5000</v>
      </c>
      <c r="M135" s="44">
        <v>5000</v>
      </c>
      <c r="N135" s="44">
        <v>5000</v>
      </c>
      <c r="O135" s="44">
        <v>5000</v>
      </c>
    </row>
    <row r="136" spans="1:15" hidden="1" x14ac:dyDescent="0.4">
      <c r="A136" s="49" t="s">
        <v>196</v>
      </c>
      <c r="B136" s="44"/>
      <c r="C136" s="44"/>
      <c r="D136" s="44">
        <v>60000</v>
      </c>
      <c r="E136" s="44">
        <v>60000</v>
      </c>
      <c r="F136" s="44">
        <v>60000</v>
      </c>
      <c r="G136" s="44">
        <v>60000</v>
      </c>
      <c r="H136" s="44"/>
      <c r="I136" s="44"/>
      <c r="J136" s="44"/>
      <c r="K136" s="44"/>
      <c r="L136" s="44"/>
      <c r="M136" s="44"/>
      <c r="N136" s="44"/>
      <c r="O136" s="44"/>
    </row>
    <row r="137" spans="1:15" x14ac:dyDescent="0.4">
      <c r="A137" t="s">
        <v>118</v>
      </c>
      <c r="B137" s="44">
        <v>70000</v>
      </c>
      <c r="C137" s="44">
        <v>70000</v>
      </c>
      <c r="D137" s="44">
        <v>70000</v>
      </c>
      <c r="E137" s="44">
        <v>70000</v>
      </c>
      <c r="F137" s="44">
        <v>70000</v>
      </c>
      <c r="G137" s="44">
        <v>70000</v>
      </c>
      <c r="H137" s="44">
        <v>80000</v>
      </c>
      <c r="I137" s="44">
        <v>80000</v>
      </c>
      <c r="J137" s="44">
        <v>80000</v>
      </c>
      <c r="K137" s="44">
        <v>80000</v>
      </c>
      <c r="L137" s="44">
        <v>80000</v>
      </c>
      <c r="M137" s="44">
        <v>80000</v>
      </c>
      <c r="N137" s="44">
        <v>80000</v>
      </c>
      <c r="O137" s="44">
        <v>80000</v>
      </c>
    </row>
    <row r="140" spans="1:15" x14ac:dyDescent="0.4">
      <c r="A140" s="21" t="s">
        <v>149</v>
      </c>
      <c r="B140" s="28">
        <v>5380000</v>
      </c>
      <c r="C140" s="28">
        <v>5380000</v>
      </c>
      <c r="D140" s="28">
        <v>5900000</v>
      </c>
      <c r="E140" s="28">
        <v>5900000</v>
      </c>
      <c r="F140" s="28">
        <v>5900000</v>
      </c>
      <c r="G140" s="28">
        <v>5900000</v>
      </c>
      <c r="H140" s="28">
        <v>5458000</v>
      </c>
      <c r="I140" s="28">
        <v>5458000</v>
      </c>
      <c r="J140" s="28">
        <v>5458000</v>
      </c>
      <c r="K140" s="28">
        <f>SUM(K141:K145)</f>
        <v>5596737</v>
      </c>
      <c r="L140" s="28">
        <f t="shared" ref="L140:O140" si="9">SUM(L141:L145)</f>
        <v>7017737</v>
      </c>
      <c r="M140" s="28">
        <f t="shared" si="9"/>
        <v>7017737</v>
      </c>
      <c r="N140" s="28">
        <f t="shared" si="9"/>
        <v>7017737</v>
      </c>
      <c r="O140" s="28">
        <f t="shared" si="9"/>
        <v>7017737</v>
      </c>
    </row>
    <row r="141" spans="1:15" x14ac:dyDescent="0.4">
      <c r="A141" s="49" t="s">
        <v>242</v>
      </c>
      <c r="K141">
        <v>1824184</v>
      </c>
      <c r="L141">
        <v>1824184</v>
      </c>
      <c r="M141">
        <v>1824184</v>
      </c>
      <c r="N141">
        <v>1824184</v>
      </c>
      <c r="O141">
        <v>1824184</v>
      </c>
    </row>
    <row r="142" spans="1:15" x14ac:dyDescent="0.4">
      <c r="A142" s="49" t="s">
        <v>243</v>
      </c>
      <c r="K142">
        <v>3772553</v>
      </c>
      <c r="L142">
        <v>3772553</v>
      </c>
      <c r="M142">
        <v>3772553</v>
      </c>
      <c r="N142">
        <v>3772553</v>
      </c>
      <c r="O142">
        <v>3772553</v>
      </c>
    </row>
    <row r="143" spans="1:15" x14ac:dyDescent="0.4">
      <c r="A143" s="49" t="s">
        <v>244</v>
      </c>
      <c r="L143">
        <v>605000</v>
      </c>
      <c r="M143">
        <v>605000</v>
      </c>
      <c r="N143">
        <v>605000</v>
      </c>
      <c r="O143">
        <v>605000</v>
      </c>
    </row>
    <row r="144" spans="1:15" x14ac:dyDescent="0.4">
      <c r="L144">
        <v>816000</v>
      </c>
      <c r="M144">
        <v>816000</v>
      </c>
      <c r="N144">
        <v>816000</v>
      </c>
      <c r="O144">
        <v>816000</v>
      </c>
    </row>
    <row r="147" spans="1:16" x14ac:dyDescent="0.4">
      <c r="A147" s="21" t="s">
        <v>147</v>
      </c>
      <c r="B147" s="28">
        <f>SUM(B148:B154)</f>
        <v>610000</v>
      </c>
      <c r="C147" s="28">
        <f t="shared" ref="C147:O147" si="10">SUM(C148:C154)</f>
        <v>610000</v>
      </c>
      <c r="D147" s="28">
        <f t="shared" si="10"/>
        <v>610000</v>
      </c>
      <c r="E147" s="28">
        <f t="shared" si="10"/>
        <v>610000</v>
      </c>
      <c r="F147" s="28">
        <f t="shared" si="10"/>
        <v>610000</v>
      </c>
      <c r="G147" s="28">
        <f t="shared" si="10"/>
        <v>610000</v>
      </c>
      <c r="H147" s="28">
        <f t="shared" si="10"/>
        <v>610000</v>
      </c>
      <c r="I147" s="28">
        <f t="shared" si="10"/>
        <v>610000</v>
      </c>
      <c r="J147" s="28">
        <f t="shared" si="10"/>
        <v>610000</v>
      </c>
      <c r="K147" s="28">
        <f t="shared" si="10"/>
        <v>610000</v>
      </c>
      <c r="L147" s="28">
        <f t="shared" si="10"/>
        <v>610000</v>
      </c>
      <c r="M147" s="28">
        <f t="shared" si="10"/>
        <v>360000</v>
      </c>
      <c r="N147" s="28">
        <f t="shared" si="10"/>
        <v>360000</v>
      </c>
      <c r="O147" s="28">
        <f t="shared" si="10"/>
        <v>360000</v>
      </c>
    </row>
    <row r="148" spans="1:16" x14ac:dyDescent="0.4">
      <c r="A148" t="s">
        <v>164</v>
      </c>
      <c r="B148" s="1">
        <v>250000</v>
      </c>
      <c r="C148" s="1">
        <v>250000</v>
      </c>
      <c r="D148" s="1">
        <v>250000</v>
      </c>
      <c r="E148" s="1">
        <v>250000</v>
      </c>
      <c r="F148" s="1">
        <v>250000</v>
      </c>
      <c r="G148" s="1">
        <v>250000</v>
      </c>
      <c r="H148" s="1">
        <v>250000</v>
      </c>
      <c r="I148" s="1">
        <v>250000</v>
      </c>
      <c r="J148" s="1">
        <v>250000</v>
      </c>
      <c r="K148" s="1">
        <v>250000</v>
      </c>
      <c r="L148" s="1">
        <v>250000</v>
      </c>
      <c r="M148" s="1"/>
      <c r="N148" s="1"/>
      <c r="O148" s="1"/>
    </row>
    <row r="149" spans="1:16" x14ac:dyDescent="0.4">
      <c r="A149" t="s">
        <v>165</v>
      </c>
      <c r="B149" s="1">
        <v>30000</v>
      </c>
      <c r="C149" s="1">
        <v>30000</v>
      </c>
      <c r="D149" s="1">
        <v>30000</v>
      </c>
      <c r="E149" s="1">
        <v>30000</v>
      </c>
      <c r="F149" s="1">
        <v>30000</v>
      </c>
      <c r="G149" s="1">
        <v>30000</v>
      </c>
      <c r="H149" s="1">
        <v>30000</v>
      </c>
      <c r="I149" s="1">
        <v>30000</v>
      </c>
      <c r="J149" s="1">
        <v>30000</v>
      </c>
      <c r="K149" s="1">
        <v>30000</v>
      </c>
      <c r="L149" s="1">
        <v>30000</v>
      </c>
      <c r="M149" s="1">
        <v>30000</v>
      </c>
      <c r="N149" s="1">
        <v>30000</v>
      </c>
      <c r="O149" s="1">
        <v>30000</v>
      </c>
    </row>
    <row r="150" spans="1:16" x14ac:dyDescent="0.4">
      <c r="A150" t="s">
        <v>237</v>
      </c>
      <c r="B150" s="1">
        <v>100000</v>
      </c>
      <c r="C150" s="1">
        <v>100000</v>
      </c>
      <c r="D150" s="1">
        <v>100000</v>
      </c>
      <c r="E150" s="1">
        <v>100000</v>
      </c>
      <c r="F150" s="1">
        <v>100000</v>
      </c>
      <c r="G150" s="1">
        <v>100000</v>
      </c>
      <c r="H150" s="1">
        <v>100000</v>
      </c>
      <c r="I150" s="1">
        <v>100000</v>
      </c>
      <c r="J150" s="1">
        <v>100000</v>
      </c>
      <c r="K150" s="1">
        <v>100000</v>
      </c>
      <c r="L150" s="1">
        <v>100000</v>
      </c>
      <c r="M150" s="1">
        <v>100000</v>
      </c>
      <c r="N150" s="1">
        <v>100000</v>
      </c>
      <c r="O150" s="1">
        <v>100000</v>
      </c>
    </row>
    <row r="151" spans="1:16" x14ac:dyDescent="0.4">
      <c r="A151" t="s">
        <v>190</v>
      </c>
      <c r="B151" s="1">
        <v>100000</v>
      </c>
      <c r="C151" s="1">
        <v>100000</v>
      </c>
      <c r="D151" s="1">
        <v>100000</v>
      </c>
      <c r="E151" s="1">
        <v>100000</v>
      </c>
      <c r="F151" s="1">
        <v>100000</v>
      </c>
      <c r="G151" s="1">
        <v>100000</v>
      </c>
      <c r="H151" s="1">
        <v>100000</v>
      </c>
      <c r="I151" s="1">
        <v>100000</v>
      </c>
      <c r="J151" s="1">
        <v>100000</v>
      </c>
      <c r="K151" s="1">
        <v>100000</v>
      </c>
      <c r="L151" s="1">
        <v>100000</v>
      </c>
      <c r="M151" s="1">
        <v>100000</v>
      </c>
      <c r="N151" s="1">
        <v>100000</v>
      </c>
      <c r="O151" s="1">
        <v>100000</v>
      </c>
    </row>
    <row r="152" spans="1:16" x14ac:dyDescent="0.4">
      <c r="A152" t="s">
        <v>191</v>
      </c>
      <c r="B152" s="1">
        <v>100000</v>
      </c>
      <c r="C152" s="1">
        <v>100000</v>
      </c>
      <c r="D152" s="1">
        <v>100000</v>
      </c>
      <c r="E152" s="1">
        <v>100000</v>
      </c>
      <c r="F152" s="1">
        <v>100000</v>
      </c>
      <c r="G152" s="1">
        <v>100000</v>
      </c>
      <c r="H152" s="1">
        <v>100000</v>
      </c>
      <c r="I152" s="1">
        <v>100000</v>
      </c>
      <c r="J152" s="1">
        <v>100000</v>
      </c>
      <c r="K152" s="1">
        <v>100000</v>
      </c>
      <c r="L152" s="1">
        <v>100000</v>
      </c>
      <c r="M152" s="1">
        <v>100000</v>
      </c>
      <c r="N152" s="1">
        <v>100000</v>
      </c>
      <c r="O152" s="1">
        <v>100000</v>
      </c>
    </row>
    <row r="153" spans="1:16" x14ac:dyDescent="0.4">
      <c r="A153" s="49" t="s">
        <v>238</v>
      </c>
      <c r="B153" s="1">
        <v>30000</v>
      </c>
      <c r="C153" s="1">
        <v>30000</v>
      </c>
      <c r="D153" s="1">
        <v>30000</v>
      </c>
      <c r="E153" s="1">
        <v>30000</v>
      </c>
      <c r="F153" s="1">
        <v>30000</v>
      </c>
      <c r="G153" s="1">
        <v>30000</v>
      </c>
      <c r="H153" s="1">
        <v>30000</v>
      </c>
      <c r="I153" s="1">
        <v>30000</v>
      </c>
      <c r="J153" s="1">
        <v>30000</v>
      </c>
      <c r="K153" s="1">
        <v>30000</v>
      </c>
      <c r="L153" s="1">
        <v>30000</v>
      </c>
      <c r="M153" s="1">
        <v>30000</v>
      </c>
      <c r="N153" s="1">
        <v>30000</v>
      </c>
      <c r="O153" s="1">
        <v>30000</v>
      </c>
    </row>
    <row r="155" spans="1:16" x14ac:dyDescent="0.4">
      <c r="A155" s="39" t="s">
        <v>1</v>
      </c>
      <c r="B155" s="40">
        <f t="shared" ref="B155:P155" si="11">B46+B48+B52+B57+B59+B64+B66+B68+B70+B74+B76+B80+B90+B94+B97+B109+B114+B126+B132+B140+B147</f>
        <v>11331500</v>
      </c>
      <c r="C155" s="40">
        <f t="shared" si="11"/>
        <v>11369500</v>
      </c>
      <c r="D155" s="40">
        <f t="shared" si="11"/>
        <v>12009500</v>
      </c>
      <c r="E155" s="40">
        <f t="shared" si="11"/>
        <v>12009500</v>
      </c>
      <c r="F155" s="40">
        <f t="shared" si="11"/>
        <v>12659500</v>
      </c>
      <c r="G155" s="40">
        <f t="shared" si="11"/>
        <v>12659500</v>
      </c>
      <c r="H155" s="40">
        <f t="shared" si="11"/>
        <v>12013500</v>
      </c>
      <c r="I155" s="40">
        <f t="shared" si="11"/>
        <v>12013500</v>
      </c>
      <c r="J155" s="40">
        <f t="shared" si="11"/>
        <v>12013500</v>
      </c>
      <c r="K155" s="40">
        <f t="shared" si="11"/>
        <v>12152237</v>
      </c>
      <c r="L155" s="40">
        <f t="shared" si="11"/>
        <v>13573237</v>
      </c>
      <c r="M155" s="40">
        <f t="shared" si="11"/>
        <v>13323237</v>
      </c>
      <c r="N155" s="40">
        <f t="shared" si="11"/>
        <v>12893237</v>
      </c>
      <c r="O155" s="40">
        <f t="shared" si="11"/>
        <v>12893237</v>
      </c>
      <c r="P155" s="40">
        <f t="shared" si="11"/>
        <v>4895500</v>
      </c>
    </row>
  </sheetData>
  <phoneticPr fontId="1"/>
  <pageMargins left="0.25" right="0.25" top="0.75" bottom="0.75" header="0.3" footer="0.3"/>
  <pageSetup paperSize="9" scale="68" fitToHeight="0" orientation="landscape" r:id="rId1"/>
  <rowBreaks count="1" manualBreakCount="1">
    <brk id="66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B726E-DB58-4A58-B3E8-214750CA0507}">
  <sheetPr>
    <pageSetUpPr fitToPage="1"/>
  </sheetPr>
  <dimension ref="A1:T155"/>
  <sheetViews>
    <sheetView zoomScaleNormal="100" workbookViewId="0">
      <pane xSplit="1" ySplit="2" topLeftCell="J45" activePane="bottomRight" state="frozen"/>
      <selection pane="topRight" activeCell="B1" sqref="B1"/>
      <selection pane="bottomLeft" activeCell="A2" sqref="A2"/>
      <selection pane="bottomRight" activeCell="T66" sqref="T66"/>
    </sheetView>
  </sheetViews>
  <sheetFormatPr defaultRowHeight="18.75" x14ac:dyDescent="0.4"/>
  <cols>
    <col min="1" max="1" width="32.875" customWidth="1"/>
    <col min="2" max="2" width="11.125" customWidth="1"/>
    <col min="3" max="5" width="11.125" bestFit="1" customWidth="1"/>
    <col min="6" max="22" width="11.125" customWidth="1"/>
  </cols>
  <sheetData>
    <row r="1" spans="1:20" x14ac:dyDescent="0.4">
      <c r="B1">
        <v>2024</v>
      </c>
      <c r="H1">
        <v>2025</v>
      </c>
      <c r="T1">
        <v>2026</v>
      </c>
    </row>
    <row r="2" spans="1:20" s="31" customFormat="1" x14ac:dyDescent="0.4">
      <c r="B2" s="32" t="s">
        <v>86</v>
      </c>
      <c r="C2" s="32" t="s">
        <v>87</v>
      </c>
      <c r="D2" s="32" t="s">
        <v>88</v>
      </c>
      <c r="E2" s="32" t="s">
        <v>89</v>
      </c>
      <c r="F2" s="32" t="s">
        <v>90</v>
      </c>
      <c r="G2" s="32" t="s">
        <v>91</v>
      </c>
      <c r="H2" s="32" t="s">
        <v>92</v>
      </c>
      <c r="I2" s="32" t="s">
        <v>93</v>
      </c>
      <c r="J2" s="32" t="s">
        <v>156</v>
      </c>
      <c r="K2" s="32" t="s">
        <v>157</v>
      </c>
      <c r="L2" s="32" t="s">
        <v>137</v>
      </c>
      <c r="M2" s="32" t="s">
        <v>85</v>
      </c>
      <c r="N2" s="32" t="s">
        <v>86</v>
      </c>
      <c r="O2" s="32" t="s">
        <v>87</v>
      </c>
      <c r="P2" s="32" t="s">
        <v>88</v>
      </c>
      <c r="Q2" s="32" t="s">
        <v>89</v>
      </c>
      <c r="R2" s="32" t="s">
        <v>90</v>
      </c>
      <c r="S2" s="32" t="s">
        <v>91</v>
      </c>
      <c r="T2" s="32" t="s">
        <v>92</v>
      </c>
    </row>
    <row r="4" spans="1:20" x14ac:dyDescent="0.4">
      <c r="A4" s="22" t="s">
        <v>82</v>
      </c>
    </row>
    <row r="6" spans="1:20" x14ac:dyDescent="0.4">
      <c r="A6" s="22" t="s">
        <v>46</v>
      </c>
      <c r="B6" s="23">
        <f t="shared" ref="B6:G6" si="0">SUM(B7:B25)</f>
        <v>3973000</v>
      </c>
      <c r="C6" s="23">
        <f t="shared" si="0"/>
        <v>3775000</v>
      </c>
      <c r="D6" s="23">
        <f t="shared" si="0"/>
        <v>4910000</v>
      </c>
      <c r="E6" s="23">
        <f t="shared" si="0"/>
        <v>4798000</v>
      </c>
      <c r="F6" s="23">
        <f t="shared" si="0"/>
        <v>4843000</v>
      </c>
      <c r="G6" s="23">
        <f t="shared" si="0"/>
        <v>4753000</v>
      </c>
      <c r="H6" s="23">
        <f t="shared" ref="H6:Q6" si="1">SUM(H7:H25)</f>
        <v>3949000</v>
      </c>
      <c r="I6" s="23">
        <f t="shared" si="1"/>
        <v>3820000</v>
      </c>
      <c r="J6" s="23">
        <f t="shared" si="1"/>
        <v>3687000</v>
      </c>
      <c r="K6" s="23">
        <f t="shared" si="1"/>
        <v>3687000</v>
      </c>
      <c r="L6" s="23">
        <f t="shared" si="1"/>
        <v>3687000</v>
      </c>
      <c r="M6" s="23">
        <f t="shared" si="1"/>
        <v>3687000</v>
      </c>
      <c r="N6" s="23">
        <f t="shared" si="1"/>
        <v>3687000</v>
      </c>
      <c r="O6" s="23">
        <f t="shared" si="1"/>
        <v>3687000</v>
      </c>
      <c r="P6" s="23">
        <f t="shared" si="1"/>
        <v>3687000</v>
      </c>
      <c r="Q6" s="23">
        <f t="shared" si="1"/>
        <v>3712000</v>
      </c>
    </row>
    <row r="7" spans="1:20" x14ac:dyDescent="0.4">
      <c r="A7" t="s">
        <v>140</v>
      </c>
      <c r="B7" s="1">
        <v>70000</v>
      </c>
      <c r="C7" s="1">
        <v>70000</v>
      </c>
      <c r="D7" s="1">
        <v>70000</v>
      </c>
      <c r="E7" s="1">
        <v>70000</v>
      </c>
      <c r="F7" s="1">
        <v>70000</v>
      </c>
      <c r="G7" s="1">
        <v>70000</v>
      </c>
      <c r="H7" s="1">
        <v>70000</v>
      </c>
      <c r="I7" s="1">
        <v>70000</v>
      </c>
      <c r="J7" s="1"/>
      <c r="K7" s="1"/>
      <c r="L7" s="1"/>
      <c r="M7" s="1"/>
      <c r="N7" s="1"/>
      <c r="O7" s="1"/>
      <c r="P7" s="1"/>
      <c r="Q7" s="1"/>
    </row>
    <row r="8" spans="1:20" x14ac:dyDescent="0.4">
      <c r="A8" t="s">
        <v>141</v>
      </c>
      <c r="B8" s="1">
        <v>108000</v>
      </c>
      <c r="C8" s="1">
        <v>108000</v>
      </c>
      <c r="D8" s="1">
        <v>108000</v>
      </c>
      <c r="E8" s="1">
        <v>108000</v>
      </c>
      <c r="F8" s="1">
        <v>108000</v>
      </c>
      <c r="G8" s="1">
        <v>108000</v>
      </c>
      <c r="H8" s="1">
        <v>108000</v>
      </c>
      <c r="I8" s="1">
        <v>108000</v>
      </c>
      <c r="J8" s="1">
        <v>108000</v>
      </c>
      <c r="K8" s="1">
        <v>108000</v>
      </c>
      <c r="L8" s="1">
        <v>108000</v>
      </c>
      <c r="M8" s="1">
        <v>108000</v>
      </c>
      <c r="N8" s="1">
        <v>108000</v>
      </c>
      <c r="O8" s="1">
        <v>108000</v>
      </c>
      <c r="P8" s="1">
        <v>108000</v>
      </c>
      <c r="Q8" s="1">
        <v>108000</v>
      </c>
    </row>
    <row r="9" spans="1:20" x14ac:dyDescent="0.4">
      <c r="A9" t="s">
        <v>142</v>
      </c>
      <c r="B9" s="1">
        <v>38000</v>
      </c>
      <c r="C9" s="1">
        <v>38000</v>
      </c>
      <c r="D9" s="1">
        <v>38000</v>
      </c>
      <c r="E9" s="1">
        <v>38000</v>
      </c>
      <c r="F9" s="1">
        <v>38000</v>
      </c>
      <c r="G9" s="1">
        <v>38000</v>
      </c>
      <c r="H9" s="1">
        <v>38000</v>
      </c>
      <c r="I9" s="1">
        <v>38000</v>
      </c>
      <c r="J9" s="1"/>
      <c r="K9" s="1"/>
      <c r="L9" s="1"/>
      <c r="M9" s="1"/>
      <c r="N9" s="1"/>
      <c r="O9" s="1"/>
      <c r="P9" s="1"/>
      <c r="Q9" s="1"/>
    </row>
    <row r="10" spans="1:20" x14ac:dyDescent="0.4">
      <c r="A10" t="s">
        <v>175</v>
      </c>
      <c r="B10" s="1">
        <v>270000</v>
      </c>
      <c r="C10" s="1">
        <v>270000</v>
      </c>
      <c r="D10" s="1">
        <v>270000</v>
      </c>
      <c r="E10" s="1">
        <v>270000</v>
      </c>
      <c r="F10" s="1">
        <v>315000</v>
      </c>
      <c r="G10" s="1">
        <v>315000</v>
      </c>
      <c r="H10" s="1">
        <v>270000</v>
      </c>
      <c r="I10" s="1">
        <v>270000</v>
      </c>
      <c r="J10" s="1">
        <v>270000</v>
      </c>
      <c r="K10" s="1">
        <v>270000</v>
      </c>
      <c r="L10" s="1">
        <v>270000</v>
      </c>
      <c r="M10" s="1">
        <v>270000</v>
      </c>
      <c r="N10" s="1">
        <v>270000</v>
      </c>
      <c r="O10" s="1">
        <v>270000</v>
      </c>
      <c r="P10" s="1">
        <v>270000</v>
      </c>
      <c r="Q10" s="1">
        <v>270000</v>
      </c>
    </row>
    <row r="11" spans="1:20" x14ac:dyDescent="0.4">
      <c r="A11" t="s">
        <v>114</v>
      </c>
      <c r="B11" s="1">
        <v>1540000</v>
      </c>
      <c r="C11" s="1">
        <v>1540000</v>
      </c>
      <c r="D11" s="1">
        <v>1650000</v>
      </c>
      <c r="E11" s="1">
        <v>1650000</v>
      </c>
      <c r="F11" s="1">
        <v>1650000</v>
      </c>
      <c r="G11" s="1">
        <v>1650000</v>
      </c>
      <c r="H11" s="1">
        <v>1650000</v>
      </c>
      <c r="I11" s="1">
        <v>1650000</v>
      </c>
      <c r="J11" s="1">
        <v>1650000</v>
      </c>
      <c r="K11" s="1">
        <v>1650000</v>
      </c>
      <c r="L11" s="1">
        <v>1650000</v>
      </c>
      <c r="M11" s="1">
        <v>1650000</v>
      </c>
      <c r="N11" s="1">
        <v>1650000</v>
      </c>
      <c r="O11" s="1">
        <v>1650000</v>
      </c>
      <c r="P11" s="1">
        <v>1650000</v>
      </c>
      <c r="Q11" s="1">
        <v>1650000</v>
      </c>
    </row>
    <row r="12" spans="1:20" x14ac:dyDescent="0.4">
      <c r="A12" t="s">
        <v>232</v>
      </c>
      <c r="B12" s="1">
        <v>110000</v>
      </c>
      <c r="C12" s="1">
        <v>110000</v>
      </c>
      <c r="D12" s="1">
        <v>110000</v>
      </c>
      <c r="E12" s="1">
        <v>110000</v>
      </c>
      <c r="F12" s="1">
        <v>110000</v>
      </c>
      <c r="G12" s="1">
        <v>110000</v>
      </c>
      <c r="H12" s="1">
        <v>110000</v>
      </c>
      <c r="I12" s="1">
        <v>110000</v>
      </c>
      <c r="J12" s="1">
        <v>110000</v>
      </c>
      <c r="K12" s="1">
        <v>110000</v>
      </c>
      <c r="L12" s="1">
        <v>110000</v>
      </c>
      <c r="M12" s="1">
        <v>110000</v>
      </c>
      <c r="N12" s="1">
        <v>110000</v>
      </c>
      <c r="O12" s="1">
        <v>110000</v>
      </c>
      <c r="P12" s="1">
        <v>110000</v>
      </c>
      <c r="Q12" s="1">
        <v>110000</v>
      </c>
    </row>
    <row r="13" spans="1:20" x14ac:dyDescent="0.4">
      <c r="A13" t="s">
        <v>194</v>
      </c>
      <c r="B13" s="1">
        <v>1100000</v>
      </c>
      <c r="C13" s="1">
        <v>1100000</v>
      </c>
      <c r="D13" s="1">
        <v>1100000</v>
      </c>
      <c r="E13" s="1">
        <v>1100000</v>
      </c>
      <c r="F13" s="1">
        <v>1100000</v>
      </c>
      <c r="G13" s="1">
        <v>1100000</v>
      </c>
      <c r="H13" s="1">
        <v>1100000</v>
      </c>
      <c r="I13" s="1">
        <v>1100000</v>
      </c>
      <c r="J13" s="1">
        <v>1100000</v>
      </c>
      <c r="K13" s="1">
        <v>1100000</v>
      </c>
      <c r="L13" s="1">
        <v>1100000</v>
      </c>
      <c r="M13" s="1">
        <v>1100000</v>
      </c>
      <c r="N13" s="1">
        <v>1100000</v>
      </c>
      <c r="O13" s="1">
        <v>1100000</v>
      </c>
      <c r="P13" s="1">
        <v>1100000</v>
      </c>
      <c r="Q13" s="1">
        <v>1100000</v>
      </c>
    </row>
    <row r="14" spans="1:20" x14ac:dyDescent="0.4">
      <c r="A14" t="s">
        <v>187</v>
      </c>
      <c r="B14" s="1">
        <v>337000</v>
      </c>
      <c r="C14" s="1">
        <v>337000</v>
      </c>
      <c r="D14" s="1">
        <v>337000</v>
      </c>
      <c r="E14" s="1">
        <v>337000</v>
      </c>
      <c r="F14" s="1">
        <v>337000</v>
      </c>
      <c r="G14" s="1">
        <v>337000</v>
      </c>
      <c r="H14" s="1">
        <v>337000</v>
      </c>
      <c r="I14" s="1">
        <v>295000</v>
      </c>
      <c r="J14" s="1">
        <v>270000</v>
      </c>
      <c r="K14" s="1">
        <v>270000</v>
      </c>
      <c r="L14" s="1">
        <v>270000</v>
      </c>
      <c r="M14" s="1">
        <v>270000</v>
      </c>
      <c r="N14" s="1">
        <v>270000</v>
      </c>
      <c r="O14" s="1">
        <v>270000</v>
      </c>
      <c r="P14" s="1">
        <v>270000</v>
      </c>
      <c r="Q14" s="1">
        <v>295000</v>
      </c>
    </row>
    <row r="15" spans="1:20" s="42" customFormat="1" x14ac:dyDescent="0.4">
      <c r="A15" s="42" t="s">
        <v>233</v>
      </c>
      <c r="B15" s="42">
        <v>400000</v>
      </c>
      <c r="C15" s="42">
        <v>202000</v>
      </c>
      <c r="D15" s="42">
        <v>202000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</row>
    <row r="16" spans="1:20" s="42" customFormat="1" x14ac:dyDescent="0.4">
      <c r="A16" s="42" t="s">
        <v>234</v>
      </c>
      <c r="B16" s="72"/>
      <c r="C16" s="72"/>
      <c r="D16" s="42">
        <v>1025000</v>
      </c>
      <c r="E16" s="42">
        <v>1025000</v>
      </c>
      <c r="F16" s="42">
        <v>1025000</v>
      </c>
      <c r="G16" s="42">
        <v>1025000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</row>
    <row r="17" spans="1:17" s="42" customFormat="1" x14ac:dyDescent="0.4">
      <c r="A17" s="42" t="s">
        <v>239</v>
      </c>
      <c r="E17" s="42">
        <v>90000</v>
      </c>
      <c r="F17" s="42">
        <v>90000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</row>
    <row r="18" spans="1:17" s="42" customFormat="1" x14ac:dyDescent="0.4">
      <c r="A18" s="42" t="s">
        <v>240</v>
      </c>
      <c r="H18" s="42">
        <v>266000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</row>
    <row r="19" spans="1:17" s="42" customFormat="1" x14ac:dyDescent="0.4">
      <c r="A19" s="42" t="s">
        <v>241</v>
      </c>
      <c r="I19" s="42">
        <v>179000</v>
      </c>
      <c r="J19" s="42">
        <v>179000</v>
      </c>
      <c r="K19" s="42">
        <v>179000</v>
      </c>
      <c r="L19" s="42">
        <v>179000</v>
      </c>
      <c r="M19" s="42">
        <v>179000</v>
      </c>
      <c r="N19" s="42">
        <v>179000</v>
      </c>
      <c r="O19" s="42">
        <v>179000</v>
      </c>
      <c r="P19" s="42">
        <v>179000</v>
      </c>
      <c r="Q19" s="42">
        <v>179000</v>
      </c>
    </row>
    <row r="20" spans="1:17" s="42" customFormat="1" x14ac:dyDescent="0.4"/>
    <row r="21" spans="1:17" s="42" customFormat="1" x14ac:dyDescent="0.4"/>
    <row r="22" spans="1:17" s="42" customFormat="1" x14ac:dyDescent="0.4"/>
    <row r="23" spans="1:17" s="42" customFormat="1" x14ac:dyDescent="0.4"/>
    <row r="24" spans="1:17" s="42" customFormat="1" x14ac:dyDescent="0.4"/>
    <row r="25" spans="1:17" ht="16.5" customHeight="1" x14ac:dyDescent="0.4"/>
    <row r="26" spans="1:17" x14ac:dyDescent="0.4">
      <c r="A26" s="22" t="s">
        <v>94</v>
      </c>
      <c r="B26" s="23">
        <v>12500</v>
      </c>
      <c r="C26" s="23">
        <v>12500</v>
      </c>
      <c r="D26" s="23">
        <v>12500</v>
      </c>
      <c r="E26" s="23">
        <v>12500</v>
      </c>
      <c r="F26" s="23">
        <v>12500</v>
      </c>
      <c r="G26" s="23">
        <v>12500</v>
      </c>
      <c r="H26" s="23">
        <v>35000</v>
      </c>
      <c r="I26" s="23">
        <v>35000</v>
      </c>
      <c r="J26" s="23">
        <v>68000</v>
      </c>
      <c r="K26" s="23">
        <v>68000</v>
      </c>
      <c r="L26" s="23">
        <v>68000</v>
      </c>
      <c r="M26" s="23">
        <v>68000</v>
      </c>
      <c r="N26" s="23">
        <v>68000</v>
      </c>
      <c r="O26" s="23">
        <v>68000</v>
      </c>
      <c r="P26" s="23">
        <v>68000</v>
      </c>
      <c r="Q26" s="23">
        <v>68000</v>
      </c>
    </row>
    <row r="28" spans="1:17" x14ac:dyDescent="0.4">
      <c r="A28" s="22" t="s">
        <v>95</v>
      </c>
      <c r="B28" s="23">
        <v>15000</v>
      </c>
      <c r="C28" s="23">
        <v>15000</v>
      </c>
      <c r="D28" s="23">
        <v>15000</v>
      </c>
      <c r="E28" s="23">
        <v>15000</v>
      </c>
      <c r="F28" s="23">
        <v>15000</v>
      </c>
      <c r="G28" s="23">
        <v>15000</v>
      </c>
      <c r="H28" s="23">
        <v>15000</v>
      </c>
      <c r="I28" s="23">
        <v>15000</v>
      </c>
      <c r="J28" s="23">
        <v>15000</v>
      </c>
      <c r="K28" s="23">
        <v>15000</v>
      </c>
      <c r="L28" s="23">
        <v>15000</v>
      </c>
      <c r="M28" s="23">
        <v>15000</v>
      </c>
      <c r="N28" s="23">
        <v>15000</v>
      </c>
      <c r="O28" s="23">
        <v>15000</v>
      </c>
      <c r="P28" s="23">
        <v>15000</v>
      </c>
      <c r="Q28" s="23">
        <v>15000</v>
      </c>
    </row>
    <row r="29" spans="1:17" x14ac:dyDescent="0.4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4">
      <c r="A30" s="22" t="s">
        <v>75</v>
      </c>
      <c r="B30" s="23">
        <v>50000</v>
      </c>
      <c r="C30" s="23">
        <v>50000</v>
      </c>
      <c r="D30" s="23">
        <v>50000</v>
      </c>
      <c r="E30" s="23">
        <v>50000</v>
      </c>
      <c r="F30" s="23">
        <v>50000</v>
      </c>
      <c r="G30" s="23">
        <v>50000</v>
      </c>
      <c r="H30" s="23">
        <v>50000</v>
      </c>
      <c r="I30" s="23">
        <v>50000</v>
      </c>
      <c r="J30" s="23">
        <v>50000</v>
      </c>
      <c r="K30" s="23">
        <v>50000</v>
      </c>
      <c r="L30" s="23">
        <v>50000</v>
      </c>
      <c r="M30" s="23">
        <v>50000</v>
      </c>
      <c r="N30" s="23">
        <v>50000</v>
      </c>
      <c r="O30" s="23">
        <v>50000</v>
      </c>
      <c r="P30" s="23">
        <v>50000</v>
      </c>
      <c r="Q30" s="23">
        <v>50000</v>
      </c>
    </row>
    <row r="32" spans="1:17" x14ac:dyDescent="0.4">
      <c r="A32" s="22" t="s">
        <v>128</v>
      </c>
      <c r="B32" s="23">
        <f>SUM(B33:B36)</f>
        <v>24000</v>
      </c>
      <c r="C32" s="23">
        <f t="shared" ref="C32:F32" si="2">SUM(C33:C36)</f>
        <v>24000</v>
      </c>
      <c r="D32" s="23">
        <f t="shared" si="2"/>
        <v>24000</v>
      </c>
      <c r="E32" s="23">
        <f t="shared" si="2"/>
        <v>24000</v>
      </c>
      <c r="F32" s="23">
        <f t="shared" si="2"/>
        <v>24000</v>
      </c>
      <c r="G32" s="23">
        <f t="shared" ref="G32" si="3">SUM(G33:G36)</f>
        <v>24000</v>
      </c>
      <c r="H32" s="23">
        <f t="shared" ref="H32" si="4">SUM(H33:H36)</f>
        <v>24000</v>
      </c>
      <c r="I32" s="23">
        <f t="shared" ref="I32" si="5">SUM(I33:I36)</f>
        <v>24000</v>
      </c>
      <c r="J32" s="23">
        <f t="shared" ref="J32" si="6">SUM(J33:J36)</f>
        <v>24000</v>
      </c>
      <c r="K32" s="23">
        <f t="shared" ref="K32" si="7">SUM(K33:K36)</f>
        <v>24000</v>
      </c>
      <c r="L32" s="23">
        <f t="shared" ref="L32" si="8">SUM(L33:L36)</f>
        <v>24000</v>
      </c>
      <c r="M32" s="23">
        <f t="shared" ref="M32" si="9">SUM(M33:M36)</f>
        <v>24000</v>
      </c>
      <c r="N32" s="23">
        <f t="shared" ref="N32" si="10">SUM(N33:N36)</f>
        <v>24000</v>
      </c>
      <c r="O32" s="23">
        <f t="shared" ref="O32" si="11">SUM(O33:O36)</f>
        <v>24000</v>
      </c>
      <c r="P32" s="23">
        <f t="shared" ref="P32" si="12">SUM(P33:P36)</f>
        <v>24000</v>
      </c>
      <c r="Q32" s="23">
        <f t="shared" ref="Q32" si="13">SUM(Q33:Q36)</f>
        <v>24000</v>
      </c>
    </row>
    <row r="33" spans="1:17" x14ac:dyDescent="0.4">
      <c r="A33" t="s">
        <v>129</v>
      </c>
      <c r="B33" s="1">
        <v>20000</v>
      </c>
      <c r="C33" s="1">
        <v>20000</v>
      </c>
      <c r="D33" s="1">
        <v>20000</v>
      </c>
      <c r="E33" s="1">
        <v>20000</v>
      </c>
      <c r="F33" s="1">
        <v>20000</v>
      </c>
      <c r="G33" s="1">
        <v>20000</v>
      </c>
      <c r="H33" s="1">
        <v>20000</v>
      </c>
      <c r="I33" s="1">
        <v>20000</v>
      </c>
      <c r="J33" s="1">
        <v>20000</v>
      </c>
      <c r="K33" s="1">
        <v>20000</v>
      </c>
      <c r="L33" s="1">
        <v>20000</v>
      </c>
      <c r="M33" s="1">
        <v>20000</v>
      </c>
      <c r="N33" s="1">
        <v>20000</v>
      </c>
      <c r="O33" s="1">
        <v>20000</v>
      </c>
      <c r="P33" s="1">
        <v>20000</v>
      </c>
      <c r="Q33" s="1">
        <v>20000</v>
      </c>
    </row>
    <row r="34" spans="1:17" x14ac:dyDescent="0.4">
      <c r="A34" t="s">
        <v>130</v>
      </c>
      <c r="B34" s="1">
        <v>4000</v>
      </c>
      <c r="C34" s="1">
        <v>4000</v>
      </c>
      <c r="D34" s="1">
        <v>4000</v>
      </c>
      <c r="E34" s="1">
        <v>4000</v>
      </c>
      <c r="F34" s="1">
        <v>4000</v>
      </c>
      <c r="G34" s="1">
        <v>4000</v>
      </c>
      <c r="H34" s="1">
        <v>4000</v>
      </c>
      <c r="I34" s="1">
        <v>4000</v>
      </c>
      <c r="J34" s="1">
        <v>4000</v>
      </c>
      <c r="K34" s="1">
        <v>4000</v>
      </c>
      <c r="L34" s="1">
        <v>4000</v>
      </c>
      <c r="M34" s="1">
        <v>4000</v>
      </c>
      <c r="N34" s="1">
        <v>4000</v>
      </c>
      <c r="O34" s="1">
        <v>4000</v>
      </c>
      <c r="P34" s="1">
        <v>4000</v>
      </c>
      <c r="Q34" s="1">
        <v>4000</v>
      </c>
    </row>
    <row r="37" spans="1:17" x14ac:dyDescent="0.4">
      <c r="A37" s="33" t="s">
        <v>44</v>
      </c>
      <c r="B37" s="34">
        <f>B4+B6+B26+B28+B30+B32</f>
        <v>4074500</v>
      </c>
      <c r="C37" s="34">
        <f>C4+C6+C26+C28+C30+C32</f>
        <v>3876500</v>
      </c>
      <c r="D37" s="34">
        <f>D4+D6+D26+D28+D30+D32</f>
        <v>5011500</v>
      </c>
      <c r="E37" s="34">
        <f>E4+E6+E26+E28+E30+E32</f>
        <v>4899500</v>
      </c>
      <c r="F37" s="34">
        <f>F4+F6+F26+F28+F30+F32</f>
        <v>4944500</v>
      </c>
      <c r="G37" s="34">
        <f t="shared" ref="G37:Q37" si="14">G4+G6+G26+G28+G30+G32</f>
        <v>4854500</v>
      </c>
      <c r="H37" s="34">
        <f t="shared" si="14"/>
        <v>4073000</v>
      </c>
      <c r="I37" s="34">
        <f t="shared" si="14"/>
        <v>3944000</v>
      </c>
      <c r="J37" s="34">
        <f t="shared" si="14"/>
        <v>3844000</v>
      </c>
      <c r="K37" s="34">
        <f t="shared" si="14"/>
        <v>3844000</v>
      </c>
      <c r="L37" s="34">
        <f t="shared" si="14"/>
        <v>3844000</v>
      </c>
      <c r="M37" s="34">
        <f t="shared" si="14"/>
        <v>3844000</v>
      </c>
      <c r="N37" s="34">
        <f t="shared" si="14"/>
        <v>3844000</v>
      </c>
      <c r="O37" s="34">
        <f t="shared" si="14"/>
        <v>3844000</v>
      </c>
      <c r="P37" s="34">
        <f t="shared" si="14"/>
        <v>3844000</v>
      </c>
      <c r="Q37" s="34">
        <f t="shared" si="14"/>
        <v>3869000</v>
      </c>
    </row>
    <row r="40" spans="1:17" ht="19.5" thickBot="1" x14ac:dyDescent="0.45">
      <c r="A40" s="24"/>
    </row>
    <row r="41" spans="1:17" ht="19.5" thickTop="1" x14ac:dyDescent="0.4"/>
    <row r="42" spans="1:17" x14ac:dyDescent="0.4">
      <c r="A42" s="21" t="s">
        <v>96</v>
      </c>
    </row>
    <row r="44" spans="1:17" x14ac:dyDescent="0.4">
      <c r="A44" s="21" t="s">
        <v>77</v>
      </c>
    </row>
    <row r="46" spans="1:17" x14ac:dyDescent="0.4">
      <c r="A46" s="21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x14ac:dyDescent="0.4">
      <c r="C47" s="1"/>
      <c r="E47" s="1"/>
    </row>
    <row r="48" spans="1:17" x14ac:dyDescent="0.4">
      <c r="A48" s="21" t="s">
        <v>245</v>
      </c>
      <c r="B48" s="28">
        <v>1850000</v>
      </c>
      <c r="C48" s="28">
        <v>1850000</v>
      </c>
      <c r="D48" s="28">
        <v>1850000</v>
      </c>
      <c r="E48" s="28">
        <v>1850000</v>
      </c>
      <c r="F48" s="28">
        <v>2500000</v>
      </c>
      <c r="G48" s="28">
        <v>2500000</v>
      </c>
      <c r="H48" s="28">
        <v>2500000</v>
      </c>
      <c r="I48" s="28">
        <v>2500000</v>
      </c>
      <c r="J48" s="28">
        <v>2500000</v>
      </c>
      <c r="K48" s="28">
        <v>2500000</v>
      </c>
      <c r="L48" s="28">
        <v>2500000</v>
      </c>
      <c r="M48" s="28">
        <v>2500000</v>
      </c>
      <c r="N48" s="28">
        <v>2500000</v>
      </c>
      <c r="O48" s="28">
        <v>2500000</v>
      </c>
      <c r="P48" s="28">
        <v>2500000</v>
      </c>
      <c r="Q48" s="28">
        <v>2500000</v>
      </c>
    </row>
    <row r="49" spans="1:17" x14ac:dyDescent="0.4">
      <c r="L49" s="42"/>
      <c r="M49" s="42"/>
      <c r="N49" s="42"/>
    </row>
    <row r="50" spans="1:17" s="35" customFormat="1" x14ac:dyDescent="0.4">
      <c r="A50" s="35" t="s">
        <v>78</v>
      </c>
      <c r="G50" s="35">
        <v>3000000</v>
      </c>
      <c r="L50" s="74"/>
      <c r="M50" s="74">
        <v>3000000</v>
      </c>
      <c r="N50" s="74"/>
    </row>
    <row r="51" spans="1:17" x14ac:dyDescent="0.4">
      <c r="L51" s="42"/>
      <c r="M51" s="42"/>
      <c r="N51" s="42"/>
    </row>
    <row r="52" spans="1:17" x14ac:dyDescent="0.4">
      <c r="A52" s="21" t="s">
        <v>158</v>
      </c>
      <c r="B52" s="28">
        <v>700000</v>
      </c>
      <c r="C52" s="28">
        <v>700000</v>
      </c>
      <c r="D52" s="28">
        <v>700000</v>
      </c>
      <c r="E52" s="28">
        <v>700000</v>
      </c>
      <c r="F52" s="28">
        <v>700000</v>
      </c>
      <c r="G52" s="28">
        <v>700000</v>
      </c>
      <c r="H52" s="28">
        <v>700000</v>
      </c>
      <c r="I52" s="28">
        <v>700000</v>
      </c>
      <c r="J52" s="28">
        <v>700000</v>
      </c>
      <c r="K52" s="28">
        <v>700000</v>
      </c>
      <c r="L52" s="75">
        <v>700000</v>
      </c>
      <c r="M52" s="75">
        <v>700000</v>
      </c>
      <c r="N52" s="75">
        <v>700000</v>
      </c>
      <c r="O52" s="28">
        <v>700000</v>
      </c>
      <c r="P52" s="28">
        <v>700000</v>
      </c>
      <c r="Q52" s="28">
        <v>700000</v>
      </c>
    </row>
    <row r="53" spans="1:17" x14ac:dyDescent="0.4">
      <c r="L53" s="42"/>
      <c r="M53" s="42"/>
      <c r="N53" s="42"/>
    </row>
    <row r="54" spans="1:17" s="35" customFormat="1" x14ac:dyDescent="0.4">
      <c r="A54" s="35" t="s">
        <v>99</v>
      </c>
      <c r="B54" s="35">
        <v>650000</v>
      </c>
      <c r="H54" s="35">
        <v>900000</v>
      </c>
      <c r="L54" s="74"/>
      <c r="M54" s="74"/>
      <c r="N54" s="74">
        <v>900000</v>
      </c>
    </row>
    <row r="55" spans="1:17" s="35" customFormat="1" x14ac:dyDescent="0.4">
      <c r="A55" s="35" t="s">
        <v>100</v>
      </c>
      <c r="B55" s="35">
        <v>500000</v>
      </c>
      <c r="L55" s="74"/>
      <c r="M55" s="74"/>
      <c r="N55" s="74">
        <v>600000</v>
      </c>
    </row>
    <row r="56" spans="1:17" x14ac:dyDescent="0.4">
      <c r="L56" s="42"/>
      <c r="M56" s="42"/>
      <c r="N56" s="42"/>
    </row>
    <row r="57" spans="1:17" x14ac:dyDescent="0.4">
      <c r="A57" s="21" t="s">
        <v>101</v>
      </c>
      <c r="B57" s="28">
        <v>31000</v>
      </c>
      <c r="C57" s="28">
        <v>31000</v>
      </c>
      <c r="D57" s="28">
        <v>31000</v>
      </c>
      <c r="E57" s="28">
        <v>31000</v>
      </c>
      <c r="F57" s="28">
        <v>31000</v>
      </c>
      <c r="G57" s="28">
        <v>31000</v>
      </c>
      <c r="H57" s="28">
        <v>31000</v>
      </c>
      <c r="I57" s="28">
        <v>31000</v>
      </c>
      <c r="J57" s="28">
        <v>31000</v>
      </c>
      <c r="K57" s="28">
        <v>31000</v>
      </c>
      <c r="L57" s="75">
        <v>31000</v>
      </c>
      <c r="M57" s="75">
        <v>31000</v>
      </c>
      <c r="N57" s="75">
        <v>31000</v>
      </c>
      <c r="O57" s="28">
        <v>31000</v>
      </c>
      <c r="P57" s="28">
        <v>31000</v>
      </c>
      <c r="Q57" s="28">
        <v>31000</v>
      </c>
    </row>
    <row r="58" spans="1:17" x14ac:dyDescent="0.4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4">
      <c r="A59" s="21" t="s">
        <v>102</v>
      </c>
      <c r="B59" s="28">
        <f t="shared" ref="B59" si="15">86000+B61+B62</f>
        <v>86000</v>
      </c>
      <c r="C59" s="28">
        <v>124000</v>
      </c>
      <c r="D59" s="28">
        <v>124000</v>
      </c>
      <c r="E59" s="28">
        <v>124000</v>
      </c>
      <c r="F59" s="28">
        <v>124000</v>
      </c>
      <c r="G59" s="28">
        <v>124000</v>
      </c>
      <c r="H59" s="28">
        <v>124000</v>
      </c>
      <c r="I59" s="28">
        <v>124000</v>
      </c>
      <c r="J59" s="28">
        <v>124000</v>
      </c>
      <c r="K59" s="28">
        <v>124000</v>
      </c>
      <c r="L59" s="28">
        <v>124000</v>
      </c>
      <c r="M59" s="28">
        <v>124000</v>
      </c>
      <c r="N59" s="28">
        <v>124000</v>
      </c>
      <c r="O59" s="28">
        <v>124000</v>
      </c>
      <c r="P59" s="28">
        <v>124000</v>
      </c>
      <c r="Q59" s="28">
        <v>124000</v>
      </c>
    </row>
    <row r="61" spans="1:17" s="35" customFormat="1" x14ac:dyDescent="0.4">
      <c r="A61" s="35" t="s">
        <v>103</v>
      </c>
      <c r="C61" s="35">
        <v>25000</v>
      </c>
    </row>
    <row r="62" spans="1:17" s="35" customFormat="1" x14ac:dyDescent="0.4">
      <c r="A62" s="35" t="s">
        <v>172</v>
      </c>
    </row>
    <row r="64" spans="1:17" x14ac:dyDescent="0.4">
      <c r="A64" s="21" t="s">
        <v>32</v>
      </c>
      <c r="B64" s="28">
        <v>125000</v>
      </c>
      <c r="C64" s="28">
        <v>125000</v>
      </c>
      <c r="D64" s="28">
        <v>125000</v>
      </c>
      <c r="E64" s="28">
        <v>125000</v>
      </c>
      <c r="F64" s="28">
        <v>125000</v>
      </c>
      <c r="G64" s="28">
        <v>125000</v>
      </c>
      <c r="H64" s="28">
        <v>125000</v>
      </c>
      <c r="I64" s="28">
        <v>125000</v>
      </c>
      <c r="J64" s="28">
        <v>125000</v>
      </c>
      <c r="K64" s="28">
        <v>125000</v>
      </c>
      <c r="L64" s="28">
        <v>125000</v>
      </c>
      <c r="M64" s="28">
        <v>125000</v>
      </c>
      <c r="N64" s="28">
        <v>125000</v>
      </c>
      <c r="O64" s="28">
        <v>125000</v>
      </c>
      <c r="P64" s="28">
        <v>125000</v>
      </c>
      <c r="Q64" s="28">
        <v>125000</v>
      </c>
    </row>
    <row r="65" spans="1:17" x14ac:dyDescent="0.4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4">
      <c r="A66" s="21" t="s">
        <v>80</v>
      </c>
      <c r="B66" s="28">
        <v>5000</v>
      </c>
      <c r="C66" s="28">
        <v>5000</v>
      </c>
      <c r="D66" s="28">
        <v>5000</v>
      </c>
      <c r="E66" s="28">
        <v>5000</v>
      </c>
      <c r="F66" s="28">
        <v>5000</v>
      </c>
      <c r="G66" s="28">
        <v>5000</v>
      </c>
      <c r="H66" s="28">
        <v>5000</v>
      </c>
      <c r="I66" s="28">
        <v>5000</v>
      </c>
      <c r="J66" s="28">
        <v>5000</v>
      </c>
      <c r="K66" s="28">
        <v>5000</v>
      </c>
      <c r="L66" s="28">
        <v>5000</v>
      </c>
      <c r="M66" s="28">
        <v>5000</v>
      </c>
      <c r="N66" s="28">
        <v>5000</v>
      </c>
      <c r="O66" s="28">
        <v>5000</v>
      </c>
      <c r="P66" s="28">
        <v>5000</v>
      </c>
      <c r="Q66" s="28">
        <v>5000</v>
      </c>
    </row>
    <row r="67" spans="1:17" s="31" customFormat="1" x14ac:dyDescent="0.4">
      <c r="B67" s="32" t="s">
        <v>86</v>
      </c>
      <c r="C67" s="32" t="s">
        <v>87</v>
      </c>
      <c r="D67" s="32" t="s">
        <v>88</v>
      </c>
      <c r="E67" s="32" t="s">
        <v>89</v>
      </c>
      <c r="F67" s="32" t="s">
        <v>90</v>
      </c>
      <c r="G67" s="32" t="s">
        <v>91</v>
      </c>
      <c r="H67" s="32" t="s">
        <v>92</v>
      </c>
      <c r="I67" s="32" t="s">
        <v>93</v>
      </c>
      <c r="J67" s="32" t="s">
        <v>156</v>
      </c>
      <c r="K67" s="32" t="s">
        <v>157</v>
      </c>
      <c r="L67" s="32" t="s">
        <v>137</v>
      </c>
      <c r="M67" s="32" t="s">
        <v>85</v>
      </c>
      <c r="N67" s="32" t="s">
        <v>86</v>
      </c>
      <c r="O67" s="32" t="s">
        <v>87</v>
      </c>
      <c r="P67" s="32" t="s">
        <v>88</v>
      </c>
      <c r="Q67" s="32" t="s">
        <v>89</v>
      </c>
    </row>
    <row r="68" spans="1:17" x14ac:dyDescent="0.4">
      <c r="A68" s="21" t="s">
        <v>31</v>
      </c>
      <c r="B68" s="28">
        <v>200000</v>
      </c>
      <c r="C68" s="28">
        <v>200000</v>
      </c>
      <c r="D68" s="28">
        <v>200000</v>
      </c>
      <c r="E68" s="28">
        <v>200000</v>
      </c>
      <c r="F68" s="28">
        <v>200000</v>
      </c>
      <c r="G68" s="28">
        <v>200000</v>
      </c>
      <c r="H68" s="28">
        <v>200000</v>
      </c>
      <c r="I68" s="28">
        <v>200000</v>
      </c>
      <c r="J68" s="28">
        <v>200000</v>
      </c>
      <c r="K68" s="28">
        <v>200000</v>
      </c>
      <c r="L68" s="28">
        <v>200000</v>
      </c>
      <c r="M68" s="28">
        <v>200000</v>
      </c>
      <c r="N68" s="28">
        <v>200000</v>
      </c>
      <c r="O68" s="28">
        <v>200000</v>
      </c>
      <c r="P68" s="28">
        <v>200000</v>
      </c>
      <c r="Q68" s="28">
        <v>200000</v>
      </c>
    </row>
    <row r="69" spans="1:17" x14ac:dyDescent="0.4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4">
      <c r="A70" s="21" t="s">
        <v>28</v>
      </c>
      <c r="B70" s="28">
        <v>55000</v>
      </c>
      <c r="C70" s="28">
        <v>55000</v>
      </c>
      <c r="D70" s="28">
        <v>55000</v>
      </c>
      <c r="E70" s="28">
        <v>55000</v>
      </c>
      <c r="F70" s="28">
        <v>55000</v>
      </c>
      <c r="G70" s="28">
        <v>55000</v>
      </c>
      <c r="H70" s="28">
        <v>55000</v>
      </c>
      <c r="I70" s="28">
        <v>55000</v>
      </c>
      <c r="J70" s="28">
        <v>55000</v>
      </c>
      <c r="K70" s="28">
        <v>55000</v>
      </c>
      <c r="L70" s="28">
        <v>55000</v>
      </c>
      <c r="M70" s="28">
        <v>55000</v>
      </c>
      <c r="N70" s="28">
        <v>55000</v>
      </c>
      <c r="O70" s="28">
        <v>55000</v>
      </c>
      <c r="P70" s="28">
        <v>55000</v>
      </c>
      <c r="Q70" s="28">
        <v>55000</v>
      </c>
    </row>
    <row r="72" spans="1:17" x14ac:dyDescent="0.4">
      <c r="A72" t="s">
        <v>105</v>
      </c>
    </row>
    <row r="74" spans="1:17" x14ac:dyDescent="0.4">
      <c r="A74" s="21" t="s">
        <v>23</v>
      </c>
      <c r="B74" s="28">
        <v>44000</v>
      </c>
      <c r="C74" s="28">
        <v>44000</v>
      </c>
      <c r="D74" s="28">
        <v>44000</v>
      </c>
      <c r="E74" s="28">
        <v>44000</v>
      </c>
      <c r="F74" s="28">
        <v>44000</v>
      </c>
      <c r="G74" s="28">
        <v>44000</v>
      </c>
      <c r="H74" s="28">
        <v>44000</v>
      </c>
      <c r="I74" s="28">
        <v>44000</v>
      </c>
      <c r="J74" s="28">
        <v>44000</v>
      </c>
      <c r="K74" s="28">
        <v>44000</v>
      </c>
      <c r="L74" s="28">
        <v>44000</v>
      </c>
      <c r="M74" s="28">
        <v>44000</v>
      </c>
      <c r="N74" s="28">
        <v>44000</v>
      </c>
      <c r="O74" s="28">
        <v>44000</v>
      </c>
      <c r="P74" s="28">
        <v>44000</v>
      </c>
      <c r="Q74" s="28">
        <v>44000</v>
      </c>
    </row>
    <row r="76" spans="1:17" x14ac:dyDescent="0.4">
      <c r="A76" s="21" t="s">
        <v>22</v>
      </c>
      <c r="B76" s="28">
        <v>60000</v>
      </c>
      <c r="C76" s="28">
        <v>60000</v>
      </c>
      <c r="D76" s="28">
        <v>60000</v>
      </c>
      <c r="E76" s="28">
        <v>60000</v>
      </c>
      <c r="F76" s="28">
        <v>60000</v>
      </c>
      <c r="G76" s="28">
        <v>60000</v>
      </c>
      <c r="H76" s="28">
        <v>60000</v>
      </c>
      <c r="I76" s="28">
        <v>60000</v>
      </c>
      <c r="J76" s="28">
        <v>60000</v>
      </c>
      <c r="K76" s="28">
        <v>60000</v>
      </c>
      <c r="L76" s="28">
        <v>60000</v>
      </c>
      <c r="M76" s="28">
        <v>60000</v>
      </c>
      <c r="N76" s="28">
        <v>60000</v>
      </c>
      <c r="O76" s="28">
        <v>60000</v>
      </c>
      <c r="P76" s="28">
        <v>60000</v>
      </c>
      <c r="Q76" s="28">
        <v>60000</v>
      </c>
    </row>
    <row r="78" spans="1:17" s="35" customFormat="1" x14ac:dyDescent="0.4">
      <c r="A78" s="35" t="s">
        <v>104</v>
      </c>
    </row>
    <row r="80" spans="1:17" x14ac:dyDescent="0.4">
      <c r="A80" s="21" t="s">
        <v>17</v>
      </c>
      <c r="B80" s="28">
        <f t="shared" ref="B80:G80" si="16">SUM(B81:B82)</f>
        <v>245000</v>
      </c>
      <c r="C80" s="28">
        <f t="shared" si="16"/>
        <v>245000</v>
      </c>
      <c r="D80" s="28">
        <f t="shared" si="16"/>
        <v>245000</v>
      </c>
      <c r="E80" s="28">
        <f t="shared" si="16"/>
        <v>245000</v>
      </c>
      <c r="F80" s="28">
        <f t="shared" si="16"/>
        <v>245000</v>
      </c>
      <c r="G80" s="28">
        <f t="shared" si="16"/>
        <v>245000</v>
      </c>
      <c r="H80" s="28">
        <f t="shared" ref="H80:Q80" si="17">SUM(H81:H82)</f>
        <v>245000</v>
      </c>
      <c r="I80" s="28">
        <f t="shared" si="17"/>
        <v>245000</v>
      </c>
      <c r="J80" s="28">
        <f t="shared" si="17"/>
        <v>245000</v>
      </c>
      <c r="K80" s="28">
        <f t="shared" si="17"/>
        <v>245000</v>
      </c>
      <c r="L80" s="28">
        <f t="shared" si="17"/>
        <v>245000</v>
      </c>
      <c r="M80" s="28">
        <f t="shared" si="17"/>
        <v>245000</v>
      </c>
      <c r="N80" s="28">
        <f t="shared" si="17"/>
        <v>245000</v>
      </c>
      <c r="O80" s="28">
        <f t="shared" si="17"/>
        <v>245000</v>
      </c>
      <c r="P80" s="28">
        <f t="shared" si="17"/>
        <v>245000</v>
      </c>
      <c r="Q80" s="28">
        <f t="shared" si="17"/>
        <v>245000</v>
      </c>
    </row>
    <row r="81" spans="1:17" x14ac:dyDescent="0.4">
      <c r="A81" t="s">
        <v>161</v>
      </c>
      <c r="B81" s="1">
        <v>200000</v>
      </c>
      <c r="C81" s="1">
        <v>200000</v>
      </c>
      <c r="D81" s="1">
        <v>200000</v>
      </c>
      <c r="E81" s="1">
        <v>200000</v>
      </c>
      <c r="F81" s="1">
        <v>200000</v>
      </c>
      <c r="G81" s="1">
        <v>200000</v>
      </c>
      <c r="H81" s="1">
        <v>200000</v>
      </c>
      <c r="I81" s="1">
        <v>200000</v>
      </c>
      <c r="J81" s="1">
        <v>200000</v>
      </c>
      <c r="K81" s="1">
        <v>200000</v>
      </c>
      <c r="L81" s="1">
        <v>200000</v>
      </c>
      <c r="M81" s="1">
        <v>200000</v>
      </c>
      <c r="N81" s="1">
        <v>200000</v>
      </c>
      <c r="O81" s="1">
        <v>200000</v>
      </c>
      <c r="P81" s="1">
        <v>200000</v>
      </c>
      <c r="Q81" s="1">
        <v>200000</v>
      </c>
    </row>
    <row r="82" spans="1:17" x14ac:dyDescent="0.4">
      <c r="A82" t="s">
        <v>162</v>
      </c>
      <c r="B82" s="1">
        <v>45000</v>
      </c>
      <c r="C82" s="1">
        <v>45000</v>
      </c>
      <c r="D82" s="1">
        <v>45000</v>
      </c>
      <c r="E82" s="1">
        <v>45000</v>
      </c>
      <c r="F82" s="1">
        <v>45000</v>
      </c>
      <c r="G82" s="1">
        <v>45000</v>
      </c>
      <c r="H82" s="1">
        <v>45000</v>
      </c>
      <c r="I82" s="1">
        <v>45000</v>
      </c>
      <c r="J82" s="1">
        <v>45000</v>
      </c>
      <c r="K82" s="1">
        <v>45000</v>
      </c>
      <c r="L82" s="1">
        <v>45000</v>
      </c>
      <c r="M82" s="1">
        <v>45000</v>
      </c>
      <c r="N82" s="1">
        <v>45000</v>
      </c>
      <c r="O82" s="1">
        <v>45000</v>
      </c>
      <c r="P82" s="1">
        <v>45000</v>
      </c>
      <c r="Q82" s="1">
        <v>45000</v>
      </c>
    </row>
    <row r="83" spans="1:17" s="35" customFormat="1" x14ac:dyDescent="0.4">
      <c r="A83" s="35" t="s">
        <v>131</v>
      </c>
    </row>
    <row r="84" spans="1:17" s="35" customFormat="1" x14ac:dyDescent="0.4">
      <c r="A84" s="35" t="s">
        <v>132</v>
      </c>
    </row>
    <row r="85" spans="1:17" s="35" customFormat="1" x14ac:dyDescent="0.4">
      <c r="A85" s="35" t="s">
        <v>148</v>
      </c>
    </row>
    <row r="87" spans="1:17" s="35" customFormat="1" x14ac:dyDescent="0.4">
      <c r="A87" s="35" t="s">
        <v>134</v>
      </c>
    </row>
    <row r="90" spans="1:17" x14ac:dyDescent="0.4">
      <c r="A90" s="21" t="s">
        <v>19</v>
      </c>
      <c r="B90" s="28">
        <v>70000</v>
      </c>
      <c r="C90" s="28">
        <v>70000</v>
      </c>
      <c r="D90" s="28">
        <v>70000</v>
      </c>
      <c r="E90" s="28">
        <v>70000</v>
      </c>
      <c r="F90" s="28">
        <v>70000</v>
      </c>
      <c r="G90" s="28">
        <v>70000</v>
      </c>
      <c r="H90" s="28">
        <v>70000</v>
      </c>
      <c r="I90" s="28">
        <v>70000</v>
      </c>
      <c r="J90" s="28">
        <v>70000</v>
      </c>
      <c r="K90" s="28">
        <v>70000</v>
      </c>
      <c r="L90" s="28">
        <v>70000</v>
      </c>
      <c r="M90" s="28">
        <v>70000</v>
      </c>
      <c r="N90" s="28">
        <v>70000</v>
      </c>
      <c r="O90" s="28">
        <v>70000</v>
      </c>
      <c r="P90" s="28">
        <v>70000</v>
      </c>
      <c r="Q90" s="28">
        <v>70000</v>
      </c>
    </row>
    <row r="92" spans="1:17" s="35" customFormat="1" x14ac:dyDescent="0.4">
      <c r="A92" s="35" t="s">
        <v>18</v>
      </c>
    </row>
    <row r="94" spans="1:17" x14ac:dyDescent="0.4">
      <c r="A94" s="21" t="s">
        <v>16</v>
      </c>
      <c r="B94" s="28">
        <v>55000</v>
      </c>
      <c r="C94" s="28">
        <v>55000</v>
      </c>
      <c r="D94" s="28">
        <v>55000</v>
      </c>
      <c r="E94" s="28">
        <v>55000</v>
      </c>
      <c r="F94" s="28">
        <v>55000</v>
      </c>
      <c r="G94" s="28">
        <v>55000</v>
      </c>
      <c r="H94" s="28">
        <v>55000</v>
      </c>
      <c r="I94" s="28">
        <v>55000</v>
      </c>
      <c r="J94" s="28">
        <v>55000</v>
      </c>
      <c r="K94" s="28">
        <v>55000</v>
      </c>
      <c r="L94" s="28">
        <v>55000</v>
      </c>
      <c r="M94" s="28">
        <v>55000</v>
      </c>
      <c r="N94" s="28">
        <v>55000</v>
      </c>
      <c r="O94" s="28">
        <v>55000</v>
      </c>
      <c r="P94" s="28">
        <v>55000</v>
      </c>
      <c r="Q94" s="28">
        <v>55000</v>
      </c>
    </row>
    <row r="95" spans="1:17" s="35" customFormat="1" x14ac:dyDescent="0.4">
      <c r="A95" s="35" t="s">
        <v>106</v>
      </c>
    </row>
    <row r="97" spans="1:18" x14ac:dyDescent="0.4">
      <c r="A97" s="21" t="s">
        <v>13</v>
      </c>
      <c r="B97" s="28">
        <f>SUM(B98:B108)</f>
        <v>1220500</v>
      </c>
      <c r="C97" s="28">
        <f t="shared" ref="C97:D97" si="18">SUM(C98:C108)</f>
        <v>1220500</v>
      </c>
      <c r="D97" s="28">
        <f t="shared" si="18"/>
        <v>1220500</v>
      </c>
      <c r="E97" s="28">
        <f t="shared" ref="E97" si="19">SUM(E98:E108)</f>
        <v>1220500</v>
      </c>
      <c r="F97" s="28">
        <f t="shared" ref="F97" si="20">SUM(F98:F108)</f>
        <v>1220500</v>
      </c>
      <c r="G97" s="28">
        <f t="shared" ref="G97" si="21">SUM(G98:G108)</f>
        <v>1220500</v>
      </c>
      <c r="H97" s="28">
        <f t="shared" ref="H97" si="22">SUM(H98:H108)</f>
        <v>1066500</v>
      </c>
      <c r="I97" s="28">
        <f t="shared" ref="I97" si="23">SUM(I98:I108)</f>
        <v>1066500</v>
      </c>
      <c r="J97" s="28">
        <f t="shared" ref="J97" si="24">SUM(J98:J108)</f>
        <v>1066500</v>
      </c>
      <c r="K97" s="28">
        <f t="shared" ref="K97" si="25">SUM(K98:K108)</f>
        <v>1066500</v>
      </c>
      <c r="L97" s="28">
        <f t="shared" ref="L97" si="26">SUM(L98:L108)</f>
        <v>1066500</v>
      </c>
      <c r="M97" s="28">
        <f t="shared" ref="M97" si="27">SUM(M98:M108)</f>
        <v>1066500</v>
      </c>
      <c r="N97" s="28">
        <f t="shared" ref="N97" si="28">SUM(N98:N108)</f>
        <v>1066500</v>
      </c>
      <c r="O97" s="28">
        <f t="shared" ref="O97" si="29">SUM(O98:O108)</f>
        <v>1066500</v>
      </c>
      <c r="P97" s="28">
        <f t="shared" ref="P97" si="30">SUM(P98:P108)</f>
        <v>1066500</v>
      </c>
      <c r="Q97" s="28">
        <f t="shared" ref="Q97" si="31">SUM(Q98:Q108)</f>
        <v>1066500</v>
      </c>
      <c r="R97" s="28">
        <f t="shared" ref="R97" si="32">SUM(R98:R108)</f>
        <v>1066500</v>
      </c>
    </row>
    <row r="98" spans="1:18" x14ac:dyDescent="0.4">
      <c r="A98" t="s">
        <v>176</v>
      </c>
      <c r="B98" s="1">
        <v>133000</v>
      </c>
      <c r="C98" s="1">
        <v>133000</v>
      </c>
      <c r="D98" s="1">
        <v>133000</v>
      </c>
      <c r="E98" s="1">
        <v>133000</v>
      </c>
      <c r="F98" s="1">
        <v>133000</v>
      </c>
      <c r="G98" s="1">
        <v>133000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</row>
    <row r="99" spans="1:18" x14ac:dyDescent="0.4">
      <c r="A99" t="s">
        <v>177</v>
      </c>
      <c r="B99" s="1">
        <v>234000</v>
      </c>
      <c r="C99" s="1">
        <v>234000</v>
      </c>
      <c r="D99" s="1">
        <v>234000</v>
      </c>
      <c r="E99" s="1">
        <v>234000</v>
      </c>
      <c r="F99" s="1">
        <v>234000</v>
      </c>
      <c r="G99" s="1">
        <v>234000</v>
      </c>
      <c r="H99" s="1">
        <v>234000</v>
      </c>
      <c r="I99" s="1">
        <v>234000</v>
      </c>
      <c r="J99" s="1">
        <v>234000</v>
      </c>
      <c r="K99" s="1">
        <v>234000</v>
      </c>
      <c r="L99" s="1">
        <v>234000</v>
      </c>
      <c r="M99" s="1">
        <v>234000</v>
      </c>
      <c r="N99" s="1">
        <v>234000</v>
      </c>
      <c r="O99" s="1">
        <v>234000</v>
      </c>
      <c r="P99" s="1">
        <v>234000</v>
      </c>
      <c r="Q99" s="1">
        <v>234000</v>
      </c>
      <c r="R99" s="1">
        <v>234000</v>
      </c>
    </row>
    <row r="100" spans="1:18" x14ac:dyDescent="0.4">
      <c r="A100" t="s">
        <v>178</v>
      </c>
      <c r="B100" s="1">
        <v>135000</v>
      </c>
      <c r="C100" s="1">
        <v>135000</v>
      </c>
      <c r="D100" s="1">
        <v>135000</v>
      </c>
      <c r="E100" s="1">
        <v>135000</v>
      </c>
      <c r="F100" s="1">
        <v>135000</v>
      </c>
      <c r="G100" s="1">
        <v>135000</v>
      </c>
      <c r="H100" s="1">
        <v>135000</v>
      </c>
      <c r="I100" s="1">
        <v>135000</v>
      </c>
      <c r="J100" s="1">
        <v>135000</v>
      </c>
      <c r="K100" s="1">
        <v>135000</v>
      </c>
      <c r="L100" s="1">
        <v>135000</v>
      </c>
      <c r="M100" s="1">
        <v>135000</v>
      </c>
      <c r="N100" s="1">
        <v>135000</v>
      </c>
      <c r="O100" s="1">
        <v>135000</v>
      </c>
      <c r="P100" s="1">
        <v>135000</v>
      </c>
      <c r="Q100" s="1">
        <v>135000</v>
      </c>
      <c r="R100" s="1">
        <v>135000</v>
      </c>
    </row>
    <row r="101" spans="1:18" x14ac:dyDescent="0.4">
      <c r="A101" t="s">
        <v>179</v>
      </c>
      <c r="B101" s="1">
        <v>50000</v>
      </c>
      <c r="C101" s="1">
        <v>50000</v>
      </c>
      <c r="D101" s="1">
        <v>50000</v>
      </c>
      <c r="E101" s="1">
        <v>50000</v>
      </c>
      <c r="F101" s="1">
        <v>50000</v>
      </c>
      <c r="G101" s="1">
        <v>50000</v>
      </c>
      <c r="H101" s="1">
        <v>50000</v>
      </c>
      <c r="I101" s="1">
        <v>50000</v>
      </c>
      <c r="J101" s="1">
        <v>50000</v>
      </c>
      <c r="K101" s="1">
        <v>50000</v>
      </c>
      <c r="L101" s="1">
        <v>50000</v>
      </c>
      <c r="M101" s="1">
        <v>50000</v>
      </c>
      <c r="N101" s="1">
        <v>50000</v>
      </c>
      <c r="O101" s="1">
        <v>50000</v>
      </c>
      <c r="P101" s="1">
        <v>50000</v>
      </c>
      <c r="Q101" s="1">
        <v>50000</v>
      </c>
      <c r="R101" s="1">
        <v>50000</v>
      </c>
    </row>
    <row r="102" spans="1:18" x14ac:dyDescent="0.4">
      <c r="A102" t="s">
        <v>129</v>
      </c>
      <c r="B102" s="1">
        <v>145000</v>
      </c>
      <c r="C102" s="1">
        <v>145000</v>
      </c>
      <c r="D102" s="1">
        <v>145000</v>
      </c>
      <c r="E102" s="1">
        <v>145000</v>
      </c>
      <c r="F102" s="1">
        <v>145000</v>
      </c>
      <c r="G102" s="1">
        <v>145000</v>
      </c>
      <c r="H102" s="1">
        <v>145000</v>
      </c>
      <c r="I102" s="1">
        <v>145000</v>
      </c>
      <c r="J102" s="1">
        <v>145000</v>
      </c>
      <c r="K102" s="1">
        <v>145000</v>
      </c>
      <c r="L102" s="1">
        <v>145000</v>
      </c>
      <c r="M102" s="1">
        <v>145000</v>
      </c>
      <c r="N102" s="1">
        <v>145000</v>
      </c>
      <c r="O102" s="1">
        <v>145000</v>
      </c>
      <c r="P102" s="1">
        <v>145000</v>
      </c>
      <c r="Q102" s="1">
        <v>145000</v>
      </c>
      <c r="R102" s="1">
        <v>145000</v>
      </c>
    </row>
    <row r="103" spans="1:18" x14ac:dyDescent="0.4">
      <c r="A103" t="s">
        <v>154</v>
      </c>
      <c r="B103" s="1">
        <v>38500</v>
      </c>
      <c r="C103" s="1">
        <v>38500</v>
      </c>
      <c r="D103" s="1">
        <v>38500</v>
      </c>
      <c r="E103" s="1">
        <v>38500</v>
      </c>
      <c r="F103" s="1">
        <v>38500</v>
      </c>
      <c r="G103" s="1">
        <v>38500</v>
      </c>
      <c r="H103" s="1">
        <v>38500</v>
      </c>
      <c r="I103" s="1">
        <v>38500</v>
      </c>
      <c r="J103" s="1">
        <v>38500</v>
      </c>
      <c r="K103" s="1">
        <v>38500</v>
      </c>
      <c r="L103" s="1">
        <v>38500</v>
      </c>
      <c r="M103" s="1">
        <v>38500</v>
      </c>
      <c r="N103" s="1">
        <v>38500</v>
      </c>
      <c r="O103" s="1">
        <v>38500</v>
      </c>
      <c r="P103" s="1">
        <v>38500</v>
      </c>
      <c r="Q103" s="1">
        <v>38500</v>
      </c>
      <c r="R103" s="1">
        <v>38500</v>
      </c>
    </row>
    <row r="104" spans="1:18" x14ac:dyDescent="0.4">
      <c r="A104" t="s">
        <v>180</v>
      </c>
      <c r="B104" s="1">
        <v>300000</v>
      </c>
      <c r="C104" s="1">
        <v>300000</v>
      </c>
      <c r="D104" s="1">
        <v>300000</v>
      </c>
      <c r="E104" s="1">
        <v>300000</v>
      </c>
      <c r="F104" s="1">
        <v>300000</v>
      </c>
      <c r="G104" s="1">
        <v>300000</v>
      </c>
      <c r="H104" s="1">
        <v>279000</v>
      </c>
      <c r="I104" s="1">
        <v>279000</v>
      </c>
      <c r="J104" s="1">
        <v>279000</v>
      </c>
      <c r="K104" s="1">
        <v>279000</v>
      </c>
      <c r="L104" s="1">
        <v>279000</v>
      </c>
      <c r="M104" s="1">
        <v>279000</v>
      </c>
      <c r="N104" s="1">
        <v>279000</v>
      </c>
      <c r="O104" s="1">
        <v>279000</v>
      </c>
      <c r="P104" s="1">
        <v>279000</v>
      </c>
      <c r="Q104" s="1">
        <v>279000</v>
      </c>
      <c r="R104" s="1">
        <v>279000</v>
      </c>
    </row>
    <row r="105" spans="1:18" x14ac:dyDescent="0.4">
      <c r="A105" t="s">
        <v>181</v>
      </c>
      <c r="B105" s="1">
        <v>100000</v>
      </c>
      <c r="C105" s="1">
        <v>100000</v>
      </c>
      <c r="D105" s="1">
        <v>100000</v>
      </c>
      <c r="E105" s="1">
        <v>100000</v>
      </c>
      <c r="F105" s="1">
        <v>100000</v>
      </c>
      <c r="G105" s="1">
        <v>100000</v>
      </c>
      <c r="H105" s="1">
        <v>100000</v>
      </c>
      <c r="I105" s="1">
        <v>100000</v>
      </c>
      <c r="J105" s="1">
        <v>100000</v>
      </c>
      <c r="K105" s="1">
        <v>100000</v>
      </c>
      <c r="L105" s="1">
        <v>100000</v>
      </c>
      <c r="M105" s="1">
        <v>100000</v>
      </c>
      <c r="N105" s="1">
        <v>100000</v>
      </c>
      <c r="O105" s="1">
        <v>100000</v>
      </c>
      <c r="P105" s="1">
        <v>100000</v>
      </c>
      <c r="Q105" s="1">
        <v>100000</v>
      </c>
      <c r="R105" s="1">
        <v>100000</v>
      </c>
    </row>
    <row r="106" spans="1:18" x14ac:dyDescent="0.4">
      <c r="A106" t="s">
        <v>182</v>
      </c>
      <c r="B106" s="1">
        <v>85000</v>
      </c>
      <c r="C106" s="1">
        <v>85000</v>
      </c>
      <c r="D106" s="1">
        <v>85000</v>
      </c>
      <c r="E106" s="1">
        <v>85000</v>
      </c>
      <c r="F106" s="1">
        <v>85000</v>
      </c>
      <c r="G106" s="1">
        <v>85000</v>
      </c>
      <c r="H106" s="1">
        <v>85000</v>
      </c>
      <c r="I106" s="1">
        <v>85000</v>
      </c>
      <c r="J106" s="1">
        <v>85000</v>
      </c>
      <c r="K106" s="1">
        <v>85000</v>
      </c>
      <c r="L106" s="1">
        <v>85000</v>
      </c>
      <c r="M106" s="1">
        <v>85000</v>
      </c>
      <c r="N106" s="1">
        <v>85000</v>
      </c>
      <c r="O106" s="1">
        <v>85000</v>
      </c>
      <c r="P106" s="1">
        <v>85000</v>
      </c>
      <c r="Q106" s="1">
        <v>85000</v>
      </c>
      <c r="R106" s="1">
        <v>85000</v>
      </c>
    </row>
    <row r="109" spans="1:18" x14ac:dyDescent="0.4">
      <c r="A109" s="21" t="s">
        <v>9</v>
      </c>
      <c r="B109" s="28">
        <v>45000</v>
      </c>
      <c r="C109" s="28">
        <v>45000</v>
      </c>
      <c r="D109" s="28">
        <v>45000</v>
      </c>
      <c r="E109" s="28">
        <v>45000</v>
      </c>
      <c r="F109" s="28">
        <v>45000</v>
      </c>
      <c r="G109" s="28">
        <v>45000</v>
      </c>
      <c r="H109" s="28">
        <v>45000</v>
      </c>
      <c r="I109" s="28">
        <v>45000</v>
      </c>
      <c r="J109" s="28">
        <v>45000</v>
      </c>
      <c r="K109" s="28">
        <v>45000</v>
      </c>
      <c r="L109" s="28">
        <v>45000</v>
      </c>
      <c r="M109" s="28">
        <v>45000</v>
      </c>
      <c r="N109" s="28">
        <v>45000</v>
      </c>
      <c r="O109" s="28">
        <v>45000</v>
      </c>
      <c r="P109" s="28">
        <v>45000</v>
      </c>
      <c r="Q109" s="28">
        <v>45000</v>
      </c>
      <c r="R109" s="28">
        <v>45000</v>
      </c>
    </row>
    <row r="111" spans="1:18" s="35" customFormat="1" x14ac:dyDescent="0.4">
      <c r="A111" s="73" t="s">
        <v>235</v>
      </c>
      <c r="D111" s="35">
        <v>190000</v>
      </c>
    </row>
    <row r="112" spans="1:18" s="35" customFormat="1" x14ac:dyDescent="0.4">
      <c r="A112" s="73" t="s">
        <v>236</v>
      </c>
      <c r="D112" s="35">
        <v>120000</v>
      </c>
    </row>
    <row r="114" spans="1:15" x14ac:dyDescent="0.4">
      <c r="A114" s="21" t="s">
        <v>8</v>
      </c>
      <c r="B114" s="28">
        <v>50000</v>
      </c>
      <c r="C114" s="28">
        <v>50000</v>
      </c>
      <c r="D114" s="28">
        <v>50000</v>
      </c>
      <c r="E114" s="28">
        <v>50000</v>
      </c>
      <c r="F114" s="28">
        <v>50000</v>
      </c>
      <c r="G114" s="28">
        <v>50000</v>
      </c>
      <c r="H114" s="28">
        <v>50000</v>
      </c>
      <c r="I114" s="28">
        <v>50000</v>
      </c>
      <c r="J114" s="28">
        <v>50000</v>
      </c>
      <c r="K114" s="28">
        <v>50000</v>
      </c>
      <c r="L114" s="28">
        <v>50000</v>
      </c>
      <c r="M114" s="28">
        <v>50000</v>
      </c>
      <c r="N114" s="28">
        <v>50000</v>
      </c>
      <c r="O114" s="28">
        <v>50000</v>
      </c>
    </row>
    <row r="116" spans="1:15" s="35" customFormat="1" x14ac:dyDescent="0.4">
      <c r="A116" s="35" t="s">
        <v>120</v>
      </c>
    </row>
    <row r="117" spans="1:15" s="35" customFormat="1" x14ac:dyDescent="0.4">
      <c r="A117" s="35" t="s">
        <v>121</v>
      </c>
    </row>
    <row r="118" spans="1:15" s="35" customFormat="1" x14ac:dyDescent="0.4">
      <c r="A118" s="35" t="s">
        <v>231</v>
      </c>
      <c r="D118" s="35">
        <v>530000</v>
      </c>
    </row>
    <row r="119" spans="1:15" s="35" customFormat="1" x14ac:dyDescent="0.4">
      <c r="A119" s="35" t="s">
        <v>230</v>
      </c>
    </row>
    <row r="120" spans="1:15" x14ac:dyDescent="0.4">
      <c r="A120" t="s">
        <v>135</v>
      </c>
    </row>
    <row r="126" spans="1:15" x14ac:dyDescent="0.4">
      <c r="A126" s="21" t="s">
        <v>115</v>
      </c>
      <c r="B126" s="28">
        <f t="shared" ref="B126:G126" si="33">SUM(B127:B129)</f>
        <v>145000</v>
      </c>
      <c r="C126" s="28">
        <f t="shared" si="33"/>
        <v>145000</v>
      </c>
      <c r="D126" s="28">
        <f t="shared" si="33"/>
        <v>145000</v>
      </c>
      <c r="E126" s="28">
        <f t="shared" si="33"/>
        <v>145000</v>
      </c>
      <c r="F126" s="28">
        <f t="shared" si="33"/>
        <v>145000</v>
      </c>
      <c r="G126" s="28">
        <f t="shared" si="33"/>
        <v>145000</v>
      </c>
      <c r="H126" s="28">
        <f t="shared" ref="H126:L126" si="34">SUM(H127:H129)</f>
        <v>145000</v>
      </c>
      <c r="I126" s="28">
        <f t="shared" si="34"/>
        <v>145000</v>
      </c>
      <c r="J126" s="28">
        <f t="shared" si="34"/>
        <v>145000</v>
      </c>
      <c r="K126" s="28">
        <f t="shared" si="34"/>
        <v>145000</v>
      </c>
      <c r="L126" s="28">
        <f t="shared" si="34"/>
        <v>145000</v>
      </c>
      <c r="M126" s="28">
        <f t="shared" ref="M126:O126" si="35">SUM(M127:M129)</f>
        <v>145000</v>
      </c>
      <c r="N126" s="28">
        <f t="shared" si="35"/>
        <v>145000</v>
      </c>
      <c r="O126" s="28">
        <f t="shared" si="35"/>
        <v>145000</v>
      </c>
    </row>
    <row r="127" spans="1:15" x14ac:dyDescent="0.4">
      <c r="A127" t="s">
        <v>116</v>
      </c>
      <c r="B127" s="1">
        <v>98000</v>
      </c>
      <c r="C127" s="1">
        <v>98000</v>
      </c>
      <c r="D127" s="1">
        <v>98000</v>
      </c>
      <c r="E127" s="1">
        <v>98000</v>
      </c>
      <c r="F127" s="1">
        <v>98000</v>
      </c>
      <c r="G127" s="1">
        <v>98000</v>
      </c>
      <c r="H127" s="1">
        <v>98000</v>
      </c>
      <c r="I127" s="1">
        <v>98000</v>
      </c>
      <c r="J127" s="1">
        <v>98000</v>
      </c>
      <c r="K127" s="1">
        <v>98000</v>
      </c>
      <c r="L127" s="1">
        <v>98000</v>
      </c>
      <c r="M127" s="1">
        <v>98000</v>
      </c>
      <c r="N127" s="1">
        <v>98000</v>
      </c>
      <c r="O127" s="1">
        <v>98000</v>
      </c>
    </row>
    <row r="128" spans="1:15" x14ac:dyDescent="0.4">
      <c r="A128" t="s">
        <v>150</v>
      </c>
      <c r="B128" s="1">
        <v>20000</v>
      </c>
      <c r="C128" s="1">
        <v>20000</v>
      </c>
      <c r="D128" s="1">
        <v>20000</v>
      </c>
      <c r="E128" s="1">
        <v>20000</v>
      </c>
      <c r="F128" s="1">
        <v>20000</v>
      </c>
      <c r="G128" s="1">
        <v>20000</v>
      </c>
      <c r="H128" s="1">
        <v>20000</v>
      </c>
      <c r="I128" s="1">
        <v>20000</v>
      </c>
      <c r="J128" s="1">
        <v>20000</v>
      </c>
      <c r="K128" s="1">
        <v>20000</v>
      </c>
      <c r="L128" s="1">
        <v>20000</v>
      </c>
      <c r="M128" s="1">
        <v>20000</v>
      </c>
      <c r="N128" s="1">
        <v>20000</v>
      </c>
      <c r="O128" s="1">
        <v>20000</v>
      </c>
    </row>
    <row r="129" spans="1:15" x14ac:dyDescent="0.4">
      <c r="A129" t="s">
        <v>118</v>
      </c>
      <c r="B129" s="1">
        <v>27000</v>
      </c>
      <c r="C129" s="1">
        <v>27000</v>
      </c>
      <c r="D129" s="1">
        <v>27000</v>
      </c>
      <c r="E129" s="1">
        <v>27000</v>
      </c>
      <c r="F129" s="1">
        <v>27000</v>
      </c>
      <c r="G129" s="1">
        <v>27000</v>
      </c>
      <c r="H129" s="1">
        <v>27000</v>
      </c>
      <c r="I129" s="1">
        <v>27000</v>
      </c>
      <c r="J129" s="1">
        <v>27000</v>
      </c>
      <c r="K129" s="1">
        <v>27000</v>
      </c>
      <c r="L129" s="1">
        <v>27000</v>
      </c>
      <c r="M129" s="1">
        <v>27000</v>
      </c>
      <c r="N129" s="1">
        <v>27000</v>
      </c>
      <c r="O129" s="1">
        <v>27000</v>
      </c>
    </row>
    <row r="130" spans="1:15" s="35" customFormat="1" x14ac:dyDescent="0.4">
      <c r="A130" s="35" t="s">
        <v>117</v>
      </c>
    </row>
    <row r="132" spans="1:15" x14ac:dyDescent="0.4">
      <c r="A132" s="21" t="s">
        <v>127</v>
      </c>
      <c r="B132" s="28">
        <f>SUM(B133:B139)</f>
        <v>355000</v>
      </c>
      <c r="C132" s="28">
        <f>SUM(C133:C139)</f>
        <v>355000</v>
      </c>
      <c r="D132" s="28">
        <f>SUM(D133:D139)</f>
        <v>475000</v>
      </c>
      <c r="E132" s="28">
        <f t="shared" ref="E132:F132" si="36">SUM(E133:E139)</f>
        <v>475000</v>
      </c>
      <c r="F132" s="28">
        <f t="shared" si="36"/>
        <v>475000</v>
      </c>
      <c r="G132" s="28">
        <f t="shared" ref="G132:H132" si="37">SUM(G133:G139)</f>
        <v>475000</v>
      </c>
      <c r="H132" s="28">
        <f t="shared" si="37"/>
        <v>425000</v>
      </c>
      <c r="I132" s="28">
        <f t="shared" ref="I132:J132" si="38">SUM(I133:I139)</f>
        <v>425000</v>
      </c>
      <c r="J132" s="28">
        <f t="shared" si="38"/>
        <v>425000</v>
      </c>
      <c r="K132" s="28">
        <f t="shared" ref="K132:L132" si="39">SUM(K133:K139)</f>
        <v>425000</v>
      </c>
      <c r="L132" s="28">
        <f t="shared" si="39"/>
        <v>425000</v>
      </c>
      <c r="M132" s="28">
        <f t="shared" ref="M132:N132" si="40">SUM(M133:M139)</f>
        <v>425000</v>
      </c>
      <c r="N132" s="28">
        <f t="shared" si="40"/>
        <v>425000</v>
      </c>
      <c r="O132" s="28">
        <f t="shared" ref="O132" si="41">SUM(O133:O139)</f>
        <v>425000</v>
      </c>
    </row>
    <row r="133" spans="1:15" x14ac:dyDescent="0.4">
      <c r="A133" t="s">
        <v>114</v>
      </c>
      <c r="B133" s="44">
        <v>170000</v>
      </c>
      <c r="C133" s="44">
        <v>170000</v>
      </c>
      <c r="D133" s="44">
        <v>230000</v>
      </c>
      <c r="E133" s="44">
        <v>230000</v>
      </c>
      <c r="F133" s="44">
        <v>230000</v>
      </c>
      <c r="G133" s="44">
        <v>230000</v>
      </c>
      <c r="H133" s="44">
        <v>230000</v>
      </c>
      <c r="I133" s="44">
        <v>230000</v>
      </c>
      <c r="J133" s="44">
        <v>230000</v>
      </c>
      <c r="K133" s="44">
        <v>230000</v>
      </c>
      <c r="L133" s="44">
        <v>230000</v>
      </c>
      <c r="M133" s="44">
        <v>230000</v>
      </c>
      <c r="N133" s="44">
        <v>230000</v>
      </c>
      <c r="O133" s="44">
        <v>230000</v>
      </c>
    </row>
    <row r="134" spans="1:15" x14ac:dyDescent="0.4">
      <c r="A134" t="s">
        <v>185</v>
      </c>
      <c r="B134" s="44">
        <v>110000</v>
      </c>
      <c r="C134" s="44">
        <v>110000</v>
      </c>
      <c r="D134" s="44">
        <v>110000</v>
      </c>
      <c r="E134" s="44">
        <v>110000</v>
      </c>
      <c r="F134" s="44">
        <v>110000</v>
      </c>
      <c r="G134" s="44">
        <v>110000</v>
      </c>
      <c r="H134" s="44">
        <v>110000</v>
      </c>
      <c r="I134" s="44">
        <v>110000</v>
      </c>
      <c r="J134" s="44">
        <v>110000</v>
      </c>
      <c r="K134" s="44">
        <v>110000</v>
      </c>
      <c r="L134" s="44">
        <v>110000</v>
      </c>
      <c r="M134" s="44">
        <v>110000</v>
      </c>
      <c r="N134" s="44">
        <v>110000</v>
      </c>
      <c r="O134" s="44">
        <v>110000</v>
      </c>
    </row>
    <row r="135" spans="1:15" x14ac:dyDescent="0.4">
      <c r="A135" t="s">
        <v>187</v>
      </c>
      <c r="B135" s="44">
        <v>5000</v>
      </c>
      <c r="C135" s="44">
        <v>5000</v>
      </c>
      <c r="D135" s="44">
        <v>5000</v>
      </c>
      <c r="E135" s="44">
        <v>5000</v>
      </c>
      <c r="F135" s="44">
        <v>5000</v>
      </c>
      <c r="G135" s="44">
        <v>5000</v>
      </c>
      <c r="H135" s="44">
        <v>5000</v>
      </c>
      <c r="I135" s="44">
        <v>5000</v>
      </c>
      <c r="J135" s="44">
        <v>5000</v>
      </c>
      <c r="K135" s="44">
        <v>5000</v>
      </c>
      <c r="L135" s="44">
        <v>5000</v>
      </c>
      <c r="M135" s="44">
        <v>5000</v>
      </c>
      <c r="N135" s="44">
        <v>5000</v>
      </c>
      <c r="O135" s="44">
        <v>5000</v>
      </c>
    </row>
    <row r="136" spans="1:15" hidden="1" x14ac:dyDescent="0.4">
      <c r="A136" s="49" t="s">
        <v>196</v>
      </c>
      <c r="B136" s="44"/>
      <c r="C136" s="44"/>
      <c r="D136" s="44">
        <v>60000</v>
      </c>
      <c r="E136" s="44">
        <v>60000</v>
      </c>
      <c r="F136" s="44">
        <v>60000</v>
      </c>
      <c r="G136" s="44">
        <v>60000</v>
      </c>
      <c r="H136" s="44"/>
      <c r="I136" s="44"/>
      <c r="J136" s="44"/>
      <c r="K136" s="44"/>
      <c r="L136" s="44"/>
      <c r="M136" s="44"/>
      <c r="N136" s="44"/>
      <c r="O136" s="44"/>
    </row>
    <row r="137" spans="1:15" x14ac:dyDescent="0.4">
      <c r="A137" t="s">
        <v>118</v>
      </c>
      <c r="B137" s="44">
        <v>70000</v>
      </c>
      <c r="C137" s="44">
        <v>70000</v>
      </c>
      <c r="D137" s="44">
        <v>70000</v>
      </c>
      <c r="E137" s="44">
        <v>70000</v>
      </c>
      <c r="F137" s="44">
        <v>70000</v>
      </c>
      <c r="G137" s="44">
        <v>70000</v>
      </c>
      <c r="H137" s="44">
        <v>80000</v>
      </c>
      <c r="I137" s="44">
        <v>80000</v>
      </c>
      <c r="J137" s="44">
        <v>80000</v>
      </c>
      <c r="K137" s="44">
        <v>80000</v>
      </c>
      <c r="L137" s="44">
        <v>80000</v>
      </c>
      <c r="M137" s="44">
        <v>80000</v>
      </c>
      <c r="N137" s="44">
        <v>80000</v>
      </c>
      <c r="O137" s="44">
        <v>80000</v>
      </c>
    </row>
    <row r="140" spans="1:15" x14ac:dyDescent="0.4">
      <c r="A140" s="21" t="s">
        <v>149</v>
      </c>
      <c r="B140" s="28">
        <v>5380000</v>
      </c>
      <c r="C140" s="28">
        <v>5380000</v>
      </c>
      <c r="D140" s="28">
        <v>5900000</v>
      </c>
      <c r="E140" s="28">
        <v>5900000</v>
      </c>
      <c r="F140" s="28">
        <v>5900000</v>
      </c>
      <c r="G140" s="28">
        <v>5900000</v>
      </c>
      <c r="H140" s="28">
        <v>5458000</v>
      </c>
      <c r="I140" s="28">
        <v>5458000</v>
      </c>
      <c r="J140" s="28">
        <v>5458000</v>
      </c>
      <c r="K140" s="28">
        <f>SUM(K141:K145)</f>
        <v>5596737</v>
      </c>
      <c r="L140" s="28">
        <f t="shared" ref="L140:O140" si="42">SUM(L141:L145)</f>
        <v>7017737</v>
      </c>
      <c r="M140" s="28">
        <f t="shared" si="42"/>
        <v>7017737</v>
      </c>
      <c r="N140" s="28">
        <f t="shared" si="42"/>
        <v>7017737</v>
      </c>
      <c r="O140" s="28">
        <f t="shared" si="42"/>
        <v>7017737</v>
      </c>
    </row>
    <row r="141" spans="1:15" x14ac:dyDescent="0.4">
      <c r="A141" s="49" t="s">
        <v>242</v>
      </c>
      <c r="K141">
        <v>1824184</v>
      </c>
      <c r="L141">
        <v>1824184</v>
      </c>
      <c r="M141">
        <v>1824184</v>
      </c>
      <c r="N141">
        <v>1824184</v>
      </c>
      <c r="O141">
        <v>1824184</v>
      </c>
    </row>
    <row r="142" spans="1:15" x14ac:dyDescent="0.4">
      <c r="A142" s="49" t="s">
        <v>243</v>
      </c>
      <c r="K142">
        <v>3772553</v>
      </c>
      <c r="L142">
        <v>3772553</v>
      </c>
      <c r="M142">
        <v>3772553</v>
      </c>
      <c r="N142">
        <v>3772553</v>
      </c>
      <c r="O142">
        <v>3772553</v>
      </c>
    </row>
    <row r="143" spans="1:15" x14ac:dyDescent="0.4">
      <c r="A143" s="49" t="s">
        <v>244</v>
      </c>
      <c r="L143">
        <v>605000</v>
      </c>
      <c r="M143">
        <v>605000</v>
      </c>
      <c r="N143">
        <v>605000</v>
      </c>
      <c r="O143">
        <v>605000</v>
      </c>
    </row>
    <row r="144" spans="1:15" x14ac:dyDescent="0.4">
      <c r="L144">
        <v>816000</v>
      </c>
      <c r="M144">
        <v>816000</v>
      </c>
      <c r="N144">
        <v>816000</v>
      </c>
      <c r="O144">
        <v>816000</v>
      </c>
    </row>
    <row r="147" spans="1:16" x14ac:dyDescent="0.4">
      <c r="A147" s="21" t="s">
        <v>147</v>
      </c>
      <c r="B147" s="28">
        <f>SUM(B148:B154)</f>
        <v>610000</v>
      </c>
      <c r="C147" s="28">
        <f t="shared" ref="C147:M147" si="43">SUM(C148:C154)</f>
        <v>610000</v>
      </c>
      <c r="D147" s="28">
        <f t="shared" si="43"/>
        <v>610000</v>
      </c>
      <c r="E147" s="28">
        <f t="shared" si="43"/>
        <v>610000</v>
      </c>
      <c r="F147" s="28">
        <f t="shared" si="43"/>
        <v>610000</v>
      </c>
      <c r="G147" s="28">
        <f t="shared" si="43"/>
        <v>610000</v>
      </c>
      <c r="H147" s="28">
        <f t="shared" si="43"/>
        <v>610000</v>
      </c>
      <c r="I147" s="28">
        <f t="shared" si="43"/>
        <v>610000</v>
      </c>
      <c r="J147" s="28">
        <f t="shared" si="43"/>
        <v>610000</v>
      </c>
      <c r="K147" s="28">
        <f t="shared" si="43"/>
        <v>610000</v>
      </c>
      <c r="L147" s="28">
        <f t="shared" si="43"/>
        <v>610000</v>
      </c>
      <c r="M147" s="28">
        <f t="shared" si="43"/>
        <v>610000</v>
      </c>
      <c r="N147" s="28">
        <f t="shared" ref="N147" si="44">SUM(N148:N154)</f>
        <v>610000</v>
      </c>
      <c r="O147" s="28">
        <f t="shared" ref="O147" si="45">SUM(O148:O154)</f>
        <v>610000</v>
      </c>
    </row>
    <row r="148" spans="1:16" x14ac:dyDescent="0.4">
      <c r="A148" t="s">
        <v>164</v>
      </c>
      <c r="B148" s="1">
        <v>250000</v>
      </c>
      <c r="C148" s="1">
        <v>250000</v>
      </c>
      <c r="D148" s="1">
        <v>250000</v>
      </c>
      <c r="E148" s="1">
        <v>250000</v>
      </c>
      <c r="F148" s="1">
        <v>250000</v>
      </c>
      <c r="G148" s="1">
        <v>250000</v>
      </c>
      <c r="H148" s="1">
        <v>250000</v>
      </c>
      <c r="I148" s="1">
        <v>250000</v>
      </c>
      <c r="J148" s="1">
        <v>250000</v>
      </c>
      <c r="K148" s="1">
        <v>250000</v>
      </c>
      <c r="L148" s="1">
        <v>250000</v>
      </c>
      <c r="M148" s="1">
        <v>250000</v>
      </c>
      <c r="N148" s="1">
        <v>250000</v>
      </c>
      <c r="O148" s="1">
        <v>250000</v>
      </c>
    </row>
    <row r="149" spans="1:16" x14ac:dyDescent="0.4">
      <c r="A149" t="s">
        <v>165</v>
      </c>
      <c r="B149" s="1">
        <v>30000</v>
      </c>
      <c r="C149" s="1">
        <v>30000</v>
      </c>
      <c r="D149" s="1">
        <v>30000</v>
      </c>
      <c r="E149" s="1">
        <v>30000</v>
      </c>
      <c r="F149" s="1">
        <v>30000</v>
      </c>
      <c r="G149" s="1">
        <v>30000</v>
      </c>
      <c r="H149" s="1">
        <v>30000</v>
      </c>
      <c r="I149" s="1">
        <v>30000</v>
      </c>
      <c r="J149" s="1">
        <v>30000</v>
      </c>
      <c r="K149" s="1">
        <v>30000</v>
      </c>
      <c r="L149" s="1">
        <v>30000</v>
      </c>
      <c r="M149" s="1">
        <v>30000</v>
      </c>
      <c r="N149" s="1">
        <v>30000</v>
      </c>
      <c r="O149" s="1">
        <v>30000</v>
      </c>
    </row>
    <row r="150" spans="1:16" x14ac:dyDescent="0.4">
      <c r="A150" t="s">
        <v>237</v>
      </c>
      <c r="B150" s="1">
        <v>100000</v>
      </c>
      <c r="C150" s="1">
        <v>100000</v>
      </c>
      <c r="D150" s="1">
        <v>100000</v>
      </c>
      <c r="E150" s="1">
        <v>100000</v>
      </c>
      <c r="F150" s="1">
        <v>100000</v>
      </c>
      <c r="G150" s="1">
        <v>100000</v>
      </c>
      <c r="H150" s="1">
        <v>100000</v>
      </c>
      <c r="I150" s="1">
        <v>100000</v>
      </c>
      <c r="J150" s="1">
        <v>100000</v>
      </c>
      <c r="K150" s="1">
        <v>100000</v>
      </c>
      <c r="L150" s="1">
        <v>100000</v>
      </c>
      <c r="M150" s="1">
        <v>100000</v>
      </c>
      <c r="N150" s="1">
        <v>100000</v>
      </c>
      <c r="O150" s="1">
        <v>100000</v>
      </c>
    </row>
    <row r="151" spans="1:16" x14ac:dyDescent="0.4">
      <c r="A151" t="s">
        <v>190</v>
      </c>
      <c r="B151" s="1">
        <v>100000</v>
      </c>
      <c r="C151" s="1">
        <v>100000</v>
      </c>
      <c r="D151" s="1">
        <v>100000</v>
      </c>
      <c r="E151" s="1">
        <v>100000</v>
      </c>
      <c r="F151" s="1">
        <v>100000</v>
      </c>
      <c r="G151" s="1">
        <v>100000</v>
      </c>
      <c r="H151" s="1">
        <v>100000</v>
      </c>
      <c r="I151" s="1">
        <v>100000</v>
      </c>
      <c r="J151" s="1">
        <v>100000</v>
      </c>
      <c r="K151" s="1">
        <v>100000</v>
      </c>
      <c r="L151" s="1">
        <v>100000</v>
      </c>
      <c r="M151" s="1">
        <v>100000</v>
      </c>
      <c r="N151" s="1">
        <v>100000</v>
      </c>
      <c r="O151" s="1">
        <v>100000</v>
      </c>
    </row>
    <row r="152" spans="1:16" x14ac:dyDescent="0.4">
      <c r="A152" t="s">
        <v>191</v>
      </c>
      <c r="B152" s="1">
        <v>100000</v>
      </c>
      <c r="C152" s="1">
        <v>100000</v>
      </c>
      <c r="D152" s="1">
        <v>100000</v>
      </c>
      <c r="E152" s="1">
        <v>100000</v>
      </c>
      <c r="F152" s="1">
        <v>100000</v>
      </c>
      <c r="G152" s="1">
        <v>100000</v>
      </c>
      <c r="H152" s="1">
        <v>100000</v>
      </c>
      <c r="I152" s="1">
        <v>100000</v>
      </c>
      <c r="J152" s="1">
        <v>100000</v>
      </c>
      <c r="K152" s="1">
        <v>100000</v>
      </c>
      <c r="L152" s="1">
        <v>100000</v>
      </c>
      <c r="M152" s="1">
        <v>100000</v>
      </c>
      <c r="N152" s="1">
        <v>100000</v>
      </c>
      <c r="O152" s="1">
        <v>100000</v>
      </c>
    </row>
    <row r="153" spans="1:16" x14ac:dyDescent="0.4">
      <c r="A153" s="49" t="s">
        <v>238</v>
      </c>
      <c r="B153" s="1">
        <v>30000</v>
      </c>
      <c r="C153" s="1">
        <v>30000</v>
      </c>
      <c r="D153" s="1">
        <v>30000</v>
      </c>
      <c r="E153" s="1">
        <v>30000</v>
      </c>
      <c r="F153" s="1">
        <v>30000</v>
      </c>
      <c r="G153" s="1">
        <v>30000</v>
      </c>
      <c r="H153" s="1">
        <v>30000</v>
      </c>
      <c r="I153" s="1">
        <v>30000</v>
      </c>
      <c r="J153" s="1">
        <v>30000</v>
      </c>
      <c r="K153" s="1">
        <v>30000</v>
      </c>
      <c r="L153" s="1">
        <v>30000</v>
      </c>
      <c r="M153" s="1">
        <v>30000</v>
      </c>
      <c r="N153" s="1">
        <v>30000</v>
      </c>
      <c r="O153" s="1">
        <v>30000</v>
      </c>
    </row>
    <row r="155" spans="1:16" x14ac:dyDescent="0.4">
      <c r="A155" s="39" t="s">
        <v>1</v>
      </c>
      <c r="B155" s="40">
        <f t="shared" ref="B155:G155" si="46">B46+B48+B52+B57+B59+B64+B66+B68+B70+B74+B76+B80+B90+B94+B97+B109+B114+B126+B132+B140+B147</f>
        <v>11331500</v>
      </c>
      <c r="C155" s="40">
        <f t="shared" si="46"/>
        <v>11369500</v>
      </c>
      <c r="D155" s="40">
        <f t="shared" si="46"/>
        <v>12009500</v>
      </c>
      <c r="E155" s="40">
        <f t="shared" si="46"/>
        <v>12009500</v>
      </c>
      <c r="F155" s="40">
        <f t="shared" si="46"/>
        <v>12659500</v>
      </c>
      <c r="G155" s="40">
        <f t="shared" si="46"/>
        <v>12659500</v>
      </c>
      <c r="H155" s="40">
        <f t="shared" ref="H155:P155" si="47">H46+H48+H52+H57+H59+H64+H66+H68+H70+H74+H76+H80+H90+H94+H97+H109+H114+H126+H132+H140+H147</f>
        <v>12013500</v>
      </c>
      <c r="I155" s="40">
        <f t="shared" si="47"/>
        <v>12013500</v>
      </c>
      <c r="J155" s="40">
        <f t="shared" si="47"/>
        <v>12013500</v>
      </c>
      <c r="K155" s="40">
        <f t="shared" si="47"/>
        <v>12152237</v>
      </c>
      <c r="L155" s="40">
        <f t="shared" si="47"/>
        <v>13573237</v>
      </c>
      <c r="M155" s="40">
        <f t="shared" si="47"/>
        <v>13573237</v>
      </c>
      <c r="N155" s="40">
        <f t="shared" si="47"/>
        <v>13573237</v>
      </c>
      <c r="O155" s="40">
        <f t="shared" si="47"/>
        <v>13573237</v>
      </c>
      <c r="P155" s="40">
        <f t="shared" si="47"/>
        <v>5325500</v>
      </c>
    </row>
  </sheetData>
  <phoneticPr fontId="1"/>
  <pageMargins left="0.25" right="0.25" top="0.75" bottom="0.75" header="0.3" footer="0.3"/>
  <pageSetup paperSize="9" scale="68" fitToHeight="0" orientation="landscape" r:id="rId1"/>
  <rowBreaks count="1" manualBreakCount="1">
    <brk id="66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3EDB3-9CBA-46D8-80F1-8573513F4B74}">
  <sheetPr>
    <pageSetUpPr fitToPage="1"/>
  </sheetPr>
  <dimension ref="A1:Q157"/>
  <sheetViews>
    <sheetView zoomScaleNormal="100" workbookViewId="0">
      <pane xSplit="1" ySplit="2" topLeftCell="M123" activePane="bottomRight" state="frozen"/>
      <selection pane="topRight" activeCell="B1" sqref="B1"/>
      <selection pane="bottomLeft" activeCell="A2" sqref="A2"/>
      <selection pane="bottomRight" activeCell="P39" sqref="P39"/>
    </sheetView>
  </sheetViews>
  <sheetFormatPr defaultRowHeight="18.75" x14ac:dyDescent="0.4"/>
  <cols>
    <col min="1" max="1" width="40.5" customWidth="1"/>
    <col min="2" max="18" width="13.125" customWidth="1"/>
  </cols>
  <sheetData>
    <row r="1" spans="1:17" x14ac:dyDescent="0.4">
      <c r="B1">
        <v>2024</v>
      </c>
      <c r="C1">
        <v>2024</v>
      </c>
      <c r="D1">
        <v>2024</v>
      </c>
      <c r="E1">
        <v>2024</v>
      </c>
      <c r="F1">
        <v>2024</v>
      </c>
      <c r="G1">
        <v>2024</v>
      </c>
      <c r="H1">
        <v>2025</v>
      </c>
      <c r="I1">
        <v>2025</v>
      </c>
      <c r="J1" s="56">
        <v>2025</v>
      </c>
      <c r="K1">
        <v>2025</v>
      </c>
      <c r="L1">
        <v>2025</v>
      </c>
      <c r="M1">
        <v>2025</v>
      </c>
      <c r="N1">
        <v>2025</v>
      </c>
      <c r="O1">
        <v>2025</v>
      </c>
      <c r="P1">
        <v>2025</v>
      </c>
      <c r="Q1">
        <v>2025</v>
      </c>
    </row>
    <row r="2" spans="1:17" s="31" customFormat="1" x14ac:dyDescent="0.4">
      <c r="B2" s="32" t="s">
        <v>86</v>
      </c>
      <c r="C2" s="32" t="s">
        <v>87</v>
      </c>
      <c r="D2" s="32" t="s">
        <v>88</v>
      </c>
      <c r="E2" s="32" t="s">
        <v>89</v>
      </c>
      <c r="F2" s="32" t="s">
        <v>90</v>
      </c>
      <c r="G2" s="32" t="s">
        <v>91</v>
      </c>
      <c r="H2" s="32" t="s">
        <v>92</v>
      </c>
      <c r="I2" s="32" t="s">
        <v>93</v>
      </c>
      <c r="J2" s="57" t="s">
        <v>156</v>
      </c>
      <c r="K2" s="32" t="s">
        <v>157</v>
      </c>
      <c r="L2" s="32" t="s">
        <v>137</v>
      </c>
      <c r="M2" s="32" t="s">
        <v>85</v>
      </c>
      <c r="N2" s="32" t="s">
        <v>86</v>
      </c>
      <c r="O2" s="32" t="s">
        <v>87</v>
      </c>
      <c r="P2" s="32" t="s">
        <v>88</v>
      </c>
      <c r="Q2" s="32" t="s">
        <v>89</v>
      </c>
    </row>
    <row r="3" spans="1:17" x14ac:dyDescent="0.4">
      <c r="B3" s="44"/>
      <c r="C3" s="44"/>
      <c r="D3" s="44"/>
      <c r="E3" s="44"/>
      <c r="F3" s="44"/>
      <c r="G3" s="44"/>
      <c r="H3" s="44"/>
      <c r="I3" s="44"/>
      <c r="J3" s="58"/>
      <c r="K3" s="44"/>
      <c r="L3" s="44"/>
      <c r="M3" s="44"/>
      <c r="N3" s="44"/>
      <c r="O3" s="44"/>
      <c r="P3" s="44"/>
      <c r="Q3" s="44"/>
    </row>
    <row r="4" spans="1:17" x14ac:dyDescent="0.4">
      <c r="A4" s="22" t="s">
        <v>82</v>
      </c>
      <c r="B4" s="51">
        <f>SUM(B5:B8)</f>
        <v>0</v>
      </c>
      <c r="C4" s="51">
        <f t="shared" ref="C4:Q4" si="0">SUM(C5:C8)</f>
        <v>0</v>
      </c>
      <c r="D4" s="51">
        <f t="shared" si="0"/>
        <v>0</v>
      </c>
      <c r="E4" s="51">
        <f t="shared" si="0"/>
        <v>0</v>
      </c>
      <c r="F4" s="51">
        <f t="shared" si="0"/>
        <v>0</v>
      </c>
      <c r="G4" s="51">
        <f t="shared" si="0"/>
        <v>0</v>
      </c>
      <c r="H4" s="51">
        <f t="shared" si="0"/>
        <v>0</v>
      </c>
      <c r="I4" s="51">
        <f t="shared" si="0"/>
        <v>0</v>
      </c>
      <c r="J4" s="59">
        <f t="shared" si="0"/>
        <v>0</v>
      </c>
      <c r="K4" s="51">
        <f t="shared" si="0"/>
        <v>0</v>
      </c>
      <c r="L4" s="51">
        <f t="shared" si="0"/>
        <v>0</v>
      </c>
      <c r="M4" s="51">
        <f t="shared" si="0"/>
        <v>0</v>
      </c>
      <c r="N4" s="51">
        <f t="shared" si="0"/>
        <v>0</v>
      </c>
      <c r="O4" s="51">
        <f t="shared" si="0"/>
        <v>0</v>
      </c>
      <c r="P4" s="51">
        <f t="shared" si="0"/>
        <v>0</v>
      </c>
      <c r="Q4" s="51">
        <f t="shared" si="0"/>
        <v>0</v>
      </c>
    </row>
    <row r="5" spans="1:17" x14ac:dyDescent="0.4">
      <c r="A5" s="49" t="s">
        <v>223</v>
      </c>
      <c r="B5" s="44">
        <v>0</v>
      </c>
      <c r="C5" s="44">
        <f>B5</f>
        <v>0</v>
      </c>
      <c r="D5" s="44">
        <f>C5</f>
        <v>0</v>
      </c>
      <c r="E5" s="44">
        <f t="shared" ref="E5:Q5" si="1">D5</f>
        <v>0</v>
      </c>
      <c r="F5" s="44">
        <f t="shared" si="1"/>
        <v>0</v>
      </c>
      <c r="G5" s="44">
        <f t="shared" si="1"/>
        <v>0</v>
      </c>
      <c r="H5" s="44">
        <f t="shared" si="1"/>
        <v>0</v>
      </c>
      <c r="I5" s="44">
        <f t="shared" si="1"/>
        <v>0</v>
      </c>
      <c r="J5" s="58">
        <f t="shared" si="1"/>
        <v>0</v>
      </c>
      <c r="K5" s="44">
        <f t="shared" si="1"/>
        <v>0</v>
      </c>
      <c r="L5" s="44">
        <f t="shared" si="1"/>
        <v>0</v>
      </c>
      <c r="M5" s="44">
        <f t="shared" si="1"/>
        <v>0</v>
      </c>
      <c r="N5" s="44">
        <f t="shared" si="1"/>
        <v>0</v>
      </c>
      <c r="O5" s="44">
        <f t="shared" si="1"/>
        <v>0</v>
      </c>
      <c r="P5" s="44">
        <f t="shared" si="1"/>
        <v>0</v>
      </c>
      <c r="Q5" s="44">
        <f t="shared" si="1"/>
        <v>0</v>
      </c>
    </row>
    <row r="6" spans="1:17" x14ac:dyDescent="0.4">
      <c r="A6" s="49" t="s">
        <v>224</v>
      </c>
      <c r="B6" s="44"/>
      <c r="C6" s="44"/>
      <c r="D6" s="44"/>
      <c r="E6" s="44"/>
      <c r="F6" s="44"/>
      <c r="G6" s="44"/>
      <c r="H6" s="44"/>
      <c r="I6" s="44"/>
      <c r="J6" s="58"/>
      <c r="K6" s="44"/>
      <c r="L6" s="44"/>
      <c r="M6" s="44"/>
      <c r="N6" s="44"/>
      <c r="O6" s="44"/>
      <c r="P6" s="44"/>
      <c r="Q6" s="44"/>
    </row>
    <row r="7" spans="1:17" x14ac:dyDescent="0.4">
      <c r="A7" s="49"/>
      <c r="B7" s="44"/>
      <c r="C7" s="44"/>
      <c r="D7" s="44"/>
      <c r="E7" s="44"/>
      <c r="F7" s="44"/>
      <c r="G7" s="44"/>
      <c r="H7" s="44"/>
      <c r="I7" s="44"/>
      <c r="J7" s="58"/>
      <c r="K7" s="44"/>
      <c r="L7" s="44"/>
      <c r="M7" s="44"/>
      <c r="N7" s="44"/>
      <c r="O7" s="44"/>
      <c r="P7" s="44"/>
      <c r="Q7" s="44"/>
    </row>
    <row r="8" spans="1:17" x14ac:dyDescent="0.4">
      <c r="A8" s="49"/>
      <c r="B8" s="44"/>
      <c r="C8" s="44"/>
      <c r="D8" s="44"/>
      <c r="E8" s="44"/>
      <c r="F8" s="44"/>
      <c r="G8" s="44"/>
      <c r="H8" s="44"/>
      <c r="I8" s="44"/>
      <c r="J8" s="58"/>
      <c r="K8" s="44"/>
      <c r="L8" s="44"/>
      <c r="M8" s="44"/>
      <c r="N8" s="44"/>
      <c r="O8" s="44"/>
      <c r="P8" s="44"/>
      <c r="Q8" s="44"/>
    </row>
    <row r="9" spans="1:17" x14ac:dyDescent="0.4">
      <c r="A9" s="66" t="s">
        <v>225</v>
      </c>
      <c r="B9" s="51"/>
      <c r="C9" s="51">
        <v>2660000</v>
      </c>
      <c r="D9" s="51"/>
      <c r="E9" s="51"/>
      <c r="F9" s="51"/>
      <c r="G9" s="51"/>
      <c r="H9" s="51"/>
      <c r="I9" s="51"/>
      <c r="J9" s="59"/>
      <c r="K9" s="51"/>
      <c r="L9" s="51"/>
      <c r="M9" s="51"/>
      <c r="N9" s="51"/>
      <c r="O9" s="51"/>
      <c r="P9" s="51"/>
      <c r="Q9" s="51"/>
    </row>
    <row r="10" spans="1:17" x14ac:dyDescent="0.4">
      <c r="A10" s="49"/>
      <c r="B10" s="44"/>
      <c r="C10" s="44"/>
      <c r="D10" s="44"/>
      <c r="E10" s="44"/>
      <c r="F10" s="44"/>
      <c r="G10" s="44"/>
      <c r="H10" s="44"/>
      <c r="I10" s="44"/>
      <c r="J10" s="58"/>
      <c r="K10" s="44"/>
      <c r="L10" s="44"/>
      <c r="M10" s="44"/>
      <c r="N10" s="44"/>
      <c r="O10" s="44"/>
      <c r="P10" s="44"/>
      <c r="Q10" s="44"/>
    </row>
    <row r="11" spans="1:17" x14ac:dyDescent="0.4">
      <c r="B11" s="44"/>
      <c r="C11" s="44"/>
      <c r="D11" s="44"/>
      <c r="E11" s="44"/>
      <c r="F11" s="44"/>
      <c r="G11" s="44"/>
      <c r="H11" s="44"/>
      <c r="I11" s="44"/>
      <c r="J11" s="58"/>
      <c r="K11" s="44"/>
      <c r="L11" s="44"/>
      <c r="M11" s="44"/>
      <c r="N11" s="44"/>
      <c r="O11" s="44"/>
      <c r="P11" s="44"/>
      <c r="Q11" s="44"/>
    </row>
    <row r="12" spans="1:17" x14ac:dyDescent="0.4">
      <c r="A12" s="22" t="s">
        <v>46</v>
      </c>
      <c r="B12" s="51">
        <f>SUM(B13:B23)</f>
        <v>3573000</v>
      </c>
      <c r="C12" s="51">
        <f>SUM(C13:C23)</f>
        <v>3775000</v>
      </c>
      <c r="D12" s="51">
        <f>SUM(D13:D23)</f>
        <v>4990000</v>
      </c>
      <c r="E12" s="51">
        <f>SUM(E13:E23)</f>
        <v>4990000</v>
      </c>
      <c r="F12" s="51">
        <f>SUM(F13:F23)</f>
        <v>4990000</v>
      </c>
      <c r="G12" s="51">
        <f t="shared" ref="G12:Q12" si="2">SUM(G13:G23)</f>
        <v>4990000</v>
      </c>
      <c r="H12" s="51">
        <f t="shared" si="2"/>
        <v>4990000</v>
      </c>
      <c r="I12" s="51">
        <f t="shared" si="2"/>
        <v>4990000</v>
      </c>
      <c r="J12" s="59">
        <f t="shared" si="2"/>
        <v>4990000</v>
      </c>
      <c r="K12" s="51">
        <f t="shared" si="2"/>
        <v>4990000</v>
      </c>
      <c r="L12" s="51">
        <f t="shared" si="2"/>
        <v>4990000</v>
      </c>
      <c r="M12" s="51">
        <f t="shared" si="2"/>
        <v>4990000</v>
      </c>
      <c r="N12" s="51">
        <f t="shared" si="2"/>
        <v>4990000</v>
      </c>
      <c r="O12" s="51">
        <f t="shared" si="2"/>
        <v>4990000</v>
      </c>
      <c r="P12" s="51">
        <f t="shared" si="2"/>
        <v>4990000</v>
      </c>
      <c r="Q12" s="51">
        <f t="shared" si="2"/>
        <v>4990000</v>
      </c>
    </row>
    <row r="13" spans="1:17" x14ac:dyDescent="0.4">
      <c r="A13" t="s">
        <v>140</v>
      </c>
      <c r="B13" s="44">
        <v>70000</v>
      </c>
      <c r="C13" s="44">
        <v>70000</v>
      </c>
      <c r="D13" s="44">
        <v>70000</v>
      </c>
      <c r="E13" s="44">
        <v>70000</v>
      </c>
      <c r="F13" s="44">
        <v>70000</v>
      </c>
      <c r="G13" s="44">
        <v>70000</v>
      </c>
      <c r="H13" s="44">
        <v>70000</v>
      </c>
      <c r="I13" s="44">
        <v>70000</v>
      </c>
      <c r="J13" s="58">
        <v>70000</v>
      </c>
      <c r="K13" s="44">
        <v>70000</v>
      </c>
      <c r="L13" s="44">
        <v>70000</v>
      </c>
      <c r="M13" s="44">
        <v>70000</v>
      </c>
      <c r="N13" s="44">
        <v>70000</v>
      </c>
      <c r="O13" s="44">
        <v>70000</v>
      </c>
      <c r="P13" s="44">
        <v>70000</v>
      </c>
      <c r="Q13" s="44">
        <v>70000</v>
      </c>
    </row>
    <row r="14" spans="1:17" x14ac:dyDescent="0.4">
      <c r="A14" t="s">
        <v>141</v>
      </c>
      <c r="B14" s="44">
        <v>108000</v>
      </c>
      <c r="C14" s="44">
        <v>108000</v>
      </c>
      <c r="D14" s="44">
        <v>108000</v>
      </c>
      <c r="E14" s="44">
        <v>108000</v>
      </c>
      <c r="F14" s="44">
        <v>108000</v>
      </c>
      <c r="G14" s="44">
        <v>108000</v>
      </c>
      <c r="H14" s="44">
        <v>108000</v>
      </c>
      <c r="I14" s="44">
        <v>108000</v>
      </c>
      <c r="J14" s="58">
        <v>108000</v>
      </c>
      <c r="K14" s="44">
        <v>108000</v>
      </c>
      <c r="L14" s="44">
        <v>108000</v>
      </c>
      <c r="M14" s="44">
        <v>108000</v>
      </c>
      <c r="N14" s="44">
        <v>108000</v>
      </c>
      <c r="O14" s="44">
        <v>108000</v>
      </c>
      <c r="P14" s="44">
        <v>108000</v>
      </c>
      <c r="Q14" s="44">
        <v>108000</v>
      </c>
    </row>
    <row r="15" spans="1:17" x14ac:dyDescent="0.4">
      <c r="A15" t="s">
        <v>142</v>
      </c>
      <c r="B15" s="44">
        <v>38000</v>
      </c>
      <c r="C15" s="44">
        <v>38000</v>
      </c>
      <c r="D15" s="44">
        <v>38000</v>
      </c>
      <c r="E15" s="44">
        <v>38000</v>
      </c>
      <c r="F15" s="44">
        <v>38000</v>
      </c>
      <c r="G15" s="44">
        <v>38000</v>
      </c>
      <c r="H15" s="44">
        <v>38000</v>
      </c>
      <c r="I15" s="44">
        <v>38000</v>
      </c>
      <c r="J15" s="58">
        <v>38000</v>
      </c>
      <c r="K15" s="44">
        <v>38000</v>
      </c>
      <c r="L15" s="44">
        <v>38000</v>
      </c>
      <c r="M15" s="44">
        <v>38000</v>
      </c>
      <c r="N15" s="44">
        <v>38000</v>
      </c>
      <c r="O15" s="44">
        <v>38000</v>
      </c>
      <c r="P15" s="44">
        <v>38000</v>
      </c>
      <c r="Q15" s="44">
        <v>38000</v>
      </c>
    </row>
    <row r="16" spans="1:17" x14ac:dyDescent="0.4">
      <c r="A16" t="s">
        <v>175</v>
      </c>
      <c r="B16" s="44">
        <v>270000</v>
      </c>
      <c r="C16" s="44">
        <v>270000</v>
      </c>
      <c r="D16" s="44">
        <v>270000</v>
      </c>
      <c r="E16" s="44">
        <v>270000</v>
      </c>
      <c r="F16" s="44">
        <v>270000</v>
      </c>
      <c r="G16" s="44">
        <v>270000</v>
      </c>
      <c r="H16" s="44">
        <v>270000</v>
      </c>
      <c r="I16" s="44">
        <v>270000</v>
      </c>
      <c r="J16" s="58">
        <v>270000</v>
      </c>
      <c r="K16" s="44">
        <v>270000</v>
      </c>
      <c r="L16" s="44">
        <v>270000</v>
      </c>
      <c r="M16" s="44">
        <v>270000</v>
      </c>
      <c r="N16" s="44">
        <v>270000</v>
      </c>
      <c r="O16" s="44">
        <v>270000</v>
      </c>
      <c r="P16" s="44">
        <v>270000</v>
      </c>
      <c r="Q16" s="44">
        <v>270000</v>
      </c>
    </row>
    <row r="17" spans="1:17" x14ac:dyDescent="0.4">
      <c r="A17" t="s">
        <v>114</v>
      </c>
      <c r="B17" s="44">
        <v>1540000</v>
      </c>
      <c r="C17" s="44">
        <v>1540000</v>
      </c>
      <c r="D17" s="44">
        <v>1680000</v>
      </c>
      <c r="E17" s="44">
        <v>1680000</v>
      </c>
      <c r="F17" s="44">
        <v>1680000</v>
      </c>
      <c r="G17" s="44">
        <v>1680000</v>
      </c>
      <c r="H17" s="44">
        <v>1680000</v>
      </c>
      <c r="I17" s="44">
        <v>1680000</v>
      </c>
      <c r="J17" s="58">
        <v>1680000</v>
      </c>
      <c r="K17" s="44">
        <v>1680000</v>
      </c>
      <c r="L17" s="44">
        <v>1680000</v>
      </c>
      <c r="M17" s="44">
        <v>1680000</v>
      </c>
      <c r="N17" s="44">
        <v>1680000</v>
      </c>
      <c r="O17" s="44">
        <v>1680000</v>
      </c>
      <c r="P17" s="44">
        <v>1680000</v>
      </c>
      <c r="Q17" s="44">
        <v>1680000</v>
      </c>
    </row>
    <row r="18" spans="1:17" x14ac:dyDescent="0.4">
      <c r="A18" s="49" t="s">
        <v>168</v>
      </c>
      <c r="B18" s="44">
        <v>110000</v>
      </c>
      <c r="C18" s="44">
        <v>110000</v>
      </c>
      <c r="D18" s="44">
        <v>110000</v>
      </c>
      <c r="E18" s="44">
        <v>110000</v>
      </c>
      <c r="F18" s="44">
        <v>110000</v>
      </c>
      <c r="G18" s="44">
        <v>110000</v>
      </c>
      <c r="H18" s="44">
        <v>110000</v>
      </c>
      <c r="I18" s="44">
        <v>110000</v>
      </c>
      <c r="J18" s="58">
        <v>110000</v>
      </c>
      <c r="K18" s="44">
        <v>110000</v>
      </c>
      <c r="L18" s="44">
        <v>110000</v>
      </c>
      <c r="M18" s="44">
        <v>110000</v>
      </c>
      <c r="N18" s="44">
        <v>110000</v>
      </c>
      <c r="O18" s="44">
        <v>110000</v>
      </c>
      <c r="P18" s="44">
        <v>110000</v>
      </c>
      <c r="Q18" s="44">
        <v>110000</v>
      </c>
    </row>
    <row r="19" spans="1:17" x14ac:dyDescent="0.4">
      <c r="A19" t="s">
        <v>194</v>
      </c>
      <c r="B19" s="44">
        <v>1100000</v>
      </c>
      <c r="C19" s="44">
        <v>1100000</v>
      </c>
      <c r="D19" s="44">
        <v>1150000</v>
      </c>
      <c r="E19" s="44">
        <v>1150000</v>
      </c>
      <c r="F19" s="44">
        <v>1150000</v>
      </c>
      <c r="G19" s="44">
        <v>1150000</v>
      </c>
      <c r="H19" s="44">
        <v>1150000</v>
      </c>
      <c r="I19" s="44">
        <v>1150000</v>
      </c>
      <c r="J19" s="58">
        <v>1150000</v>
      </c>
      <c r="K19" s="44">
        <v>1150000</v>
      </c>
      <c r="L19" s="44">
        <v>1150000</v>
      </c>
      <c r="M19" s="44">
        <v>1150000</v>
      </c>
      <c r="N19" s="44">
        <v>1150000</v>
      </c>
      <c r="O19" s="44">
        <v>1150000</v>
      </c>
      <c r="P19" s="44">
        <v>1150000</v>
      </c>
      <c r="Q19" s="44">
        <v>1150000</v>
      </c>
    </row>
    <row r="20" spans="1:17" x14ac:dyDescent="0.4">
      <c r="A20" s="49" t="s">
        <v>195</v>
      </c>
      <c r="B20" s="44">
        <v>337000</v>
      </c>
      <c r="C20" s="44">
        <v>337000</v>
      </c>
      <c r="D20" s="44">
        <v>337000</v>
      </c>
      <c r="E20" s="44">
        <v>337000</v>
      </c>
      <c r="F20" s="44">
        <v>337000</v>
      </c>
      <c r="G20" s="44">
        <v>337000</v>
      </c>
      <c r="H20" s="44">
        <v>337000</v>
      </c>
      <c r="I20" s="44">
        <v>337000</v>
      </c>
      <c r="J20" s="58">
        <v>337000</v>
      </c>
      <c r="K20" s="44">
        <v>337000</v>
      </c>
      <c r="L20" s="44">
        <v>337000</v>
      </c>
      <c r="M20" s="44">
        <v>337000</v>
      </c>
      <c r="N20" s="44">
        <v>337000</v>
      </c>
      <c r="O20" s="44">
        <v>337000</v>
      </c>
      <c r="P20" s="44">
        <v>337000</v>
      </c>
      <c r="Q20" s="44">
        <v>337000</v>
      </c>
    </row>
    <row r="21" spans="1:17" s="42" customFormat="1" x14ac:dyDescent="0.4">
      <c r="A21" s="50" t="s">
        <v>193</v>
      </c>
      <c r="B21" s="44"/>
      <c r="C21" s="44">
        <v>202000</v>
      </c>
      <c r="D21" s="44">
        <v>202000</v>
      </c>
      <c r="E21" s="44">
        <v>202000</v>
      </c>
      <c r="F21" s="44">
        <v>202000</v>
      </c>
      <c r="G21" s="44">
        <v>202000</v>
      </c>
      <c r="H21" s="44">
        <v>202000</v>
      </c>
      <c r="I21" s="44">
        <v>202000</v>
      </c>
      <c r="J21" s="58">
        <v>202000</v>
      </c>
      <c r="K21" s="44">
        <v>202000</v>
      </c>
      <c r="L21" s="44">
        <v>202000</v>
      </c>
      <c r="M21" s="44">
        <v>202000</v>
      </c>
      <c r="N21" s="44">
        <v>202000</v>
      </c>
      <c r="O21" s="44">
        <v>202000</v>
      </c>
      <c r="P21" s="44">
        <v>202000</v>
      </c>
      <c r="Q21" s="44">
        <v>202000</v>
      </c>
    </row>
    <row r="22" spans="1:17" s="42" customFormat="1" x14ac:dyDescent="0.4">
      <c r="A22" s="50" t="s">
        <v>196</v>
      </c>
      <c r="B22" s="44"/>
      <c r="C22" s="44"/>
      <c r="D22" s="44">
        <v>1025000</v>
      </c>
      <c r="E22" s="44">
        <v>1025000</v>
      </c>
      <c r="F22" s="44">
        <v>1025000</v>
      </c>
      <c r="G22" s="44">
        <v>1025000</v>
      </c>
      <c r="H22" s="44">
        <v>1025000</v>
      </c>
      <c r="I22" s="44">
        <v>1025000</v>
      </c>
      <c r="J22" s="58">
        <v>1025000</v>
      </c>
      <c r="K22" s="44">
        <v>1025000</v>
      </c>
      <c r="L22" s="44">
        <v>1025000</v>
      </c>
      <c r="M22" s="44">
        <v>1025000</v>
      </c>
      <c r="N22" s="44">
        <v>1025000</v>
      </c>
      <c r="O22" s="44">
        <v>1025000</v>
      </c>
      <c r="P22" s="44">
        <v>1025000</v>
      </c>
      <c r="Q22" s="44">
        <v>1025000</v>
      </c>
    </row>
    <row r="23" spans="1:17" ht="16.5" customHeight="1" x14ac:dyDescent="0.4">
      <c r="B23" s="44"/>
      <c r="C23" s="44"/>
      <c r="D23" s="44"/>
      <c r="E23" s="44"/>
      <c r="F23" s="44"/>
      <c r="G23" s="44"/>
      <c r="H23" s="44"/>
      <c r="I23" s="44"/>
      <c r="J23" s="58"/>
      <c r="K23" s="44"/>
      <c r="L23" s="44"/>
      <c r="M23" s="44"/>
      <c r="N23" s="44"/>
      <c r="O23" s="44"/>
      <c r="P23" s="44"/>
      <c r="Q23" s="44"/>
    </row>
    <row r="24" spans="1:17" x14ac:dyDescent="0.4">
      <c r="A24" s="22" t="s">
        <v>94</v>
      </c>
      <c r="B24" s="51">
        <v>12500</v>
      </c>
      <c r="C24" s="51">
        <v>12500</v>
      </c>
      <c r="D24" s="51">
        <v>12500</v>
      </c>
      <c r="E24" s="51">
        <v>12500</v>
      </c>
      <c r="F24" s="51">
        <v>12500</v>
      </c>
      <c r="G24" s="51">
        <v>12500</v>
      </c>
      <c r="H24" s="51">
        <v>12500</v>
      </c>
      <c r="I24" s="51">
        <v>12500</v>
      </c>
      <c r="J24" s="59">
        <v>12500</v>
      </c>
      <c r="K24" s="51">
        <v>12500</v>
      </c>
      <c r="L24" s="51">
        <v>12500</v>
      </c>
      <c r="M24" s="51">
        <v>12500</v>
      </c>
      <c r="N24" s="51">
        <v>12500</v>
      </c>
      <c r="O24" s="51">
        <v>12500</v>
      </c>
      <c r="P24" s="51">
        <v>12500</v>
      </c>
      <c r="Q24" s="51">
        <v>12500</v>
      </c>
    </row>
    <row r="25" spans="1:17" x14ac:dyDescent="0.4">
      <c r="B25" s="44"/>
      <c r="C25" s="44"/>
      <c r="D25" s="44"/>
      <c r="E25" s="44"/>
      <c r="F25" s="44"/>
      <c r="G25" s="44"/>
      <c r="H25" s="44"/>
      <c r="I25" s="44"/>
      <c r="J25" s="58"/>
      <c r="K25" s="44"/>
      <c r="L25" s="44"/>
      <c r="M25" s="44"/>
      <c r="N25" s="44"/>
      <c r="O25" s="44"/>
      <c r="P25" s="44"/>
      <c r="Q25" s="44"/>
    </row>
    <row r="26" spans="1:17" x14ac:dyDescent="0.4">
      <c r="A26" s="22" t="s">
        <v>95</v>
      </c>
      <c r="B26" s="51">
        <v>15000</v>
      </c>
      <c r="C26" s="51">
        <v>15000</v>
      </c>
      <c r="D26" s="51">
        <v>15000</v>
      </c>
      <c r="E26" s="51">
        <v>15000</v>
      </c>
      <c r="F26" s="51">
        <v>15000</v>
      </c>
      <c r="G26" s="51">
        <v>15000</v>
      </c>
      <c r="H26" s="51">
        <v>15000</v>
      </c>
      <c r="I26" s="51">
        <v>15000</v>
      </c>
      <c r="J26" s="59">
        <v>15000</v>
      </c>
      <c r="K26" s="51">
        <v>15000</v>
      </c>
      <c r="L26" s="51">
        <v>15000</v>
      </c>
      <c r="M26" s="51">
        <v>15000</v>
      </c>
      <c r="N26" s="51">
        <v>15000</v>
      </c>
      <c r="O26" s="51">
        <v>15000</v>
      </c>
      <c r="P26" s="51">
        <v>15000</v>
      </c>
      <c r="Q26" s="51">
        <v>15000</v>
      </c>
    </row>
    <row r="27" spans="1:17" x14ac:dyDescent="0.4">
      <c r="B27" s="44"/>
      <c r="C27" s="44"/>
      <c r="D27" s="44"/>
      <c r="E27" s="44"/>
      <c r="F27" s="44"/>
      <c r="G27" s="44"/>
      <c r="H27" s="44"/>
      <c r="I27" s="44"/>
      <c r="J27" s="58"/>
      <c r="K27" s="44"/>
      <c r="L27" s="44"/>
      <c r="M27" s="44"/>
      <c r="N27" s="44"/>
      <c r="O27" s="44"/>
      <c r="P27" s="44"/>
      <c r="Q27" s="44"/>
    </row>
    <row r="28" spans="1:17" x14ac:dyDescent="0.4">
      <c r="A28" s="22" t="s">
        <v>75</v>
      </c>
      <c r="B28" s="51">
        <v>50000</v>
      </c>
      <c r="C28" s="51">
        <v>50000</v>
      </c>
      <c r="D28" s="51">
        <v>50000</v>
      </c>
      <c r="E28" s="51">
        <v>50000</v>
      </c>
      <c r="F28" s="51">
        <v>50000</v>
      </c>
      <c r="G28" s="51">
        <v>50000</v>
      </c>
      <c r="H28" s="51">
        <v>50000</v>
      </c>
      <c r="I28" s="51">
        <v>50000</v>
      </c>
      <c r="J28" s="59">
        <v>50000</v>
      </c>
      <c r="K28" s="51">
        <v>50000</v>
      </c>
      <c r="L28" s="51">
        <v>50000</v>
      </c>
      <c r="M28" s="51">
        <v>50000</v>
      </c>
      <c r="N28" s="51">
        <v>50000</v>
      </c>
      <c r="O28" s="51">
        <v>50000</v>
      </c>
      <c r="P28" s="51">
        <v>50000</v>
      </c>
      <c r="Q28" s="51">
        <v>50000</v>
      </c>
    </row>
    <row r="29" spans="1:17" x14ac:dyDescent="0.4">
      <c r="B29" s="44"/>
      <c r="C29" s="44"/>
      <c r="D29" s="44"/>
      <c r="E29" s="44"/>
      <c r="F29" s="44"/>
      <c r="G29" s="44"/>
      <c r="H29" s="44"/>
      <c r="I29" s="44"/>
      <c r="J29" s="58"/>
      <c r="K29" s="44"/>
      <c r="L29" s="44"/>
      <c r="M29" s="44"/>
      <c r="N29" s="44"/>
      <c r="O29" s="44"/>
      <c r="P29" s="44"/>
      <c r="Q29" s="44"/>
    </row>
    <row r="30" spans="1:17" x14ac:dyDescent="0.4">
      <c r="A30" s="22" t="s">
        <v>128</v>
      </c>
      <c r="B30" s="51">
        <f t="shared" ref="B30:G30" si="3">SUM(B31:B33)</f>
        <v>24000</v>
      </c>
      <c r="C30" s="51">
        <f t="shared" si="3"/>
        <v>24000</v>
      </c>
      <c r="D30" s="51">
        <f t="shared" si="3"/>
        <v>24000</v>
      </c>
      <c r="E30" s="51">
        <f t="shared" si="3"/>
        <v>24000</v>
      </c>
      <c r="F30" s="51">
        <f t="shared" si="3"/>
        <v>24000</v>
      </c>
      <c r="G30" s="51">
        <f t="shared" si="3"/>
        <v>24000</v>
      </c>
      <c r="H30" s="51">
        <f t="shared" ref="H30:L30" si="4">SUM(H31:H33)</f>
        <v>24000</v>
      </c>
      <c r="I30" s="51">
        <f t="shared" si="4"/>
        <v>24000</v>
      </c>
      <c r="J30" s="59">
        <f t="shared" si="4"/>
        <v>24000</v>
      </c>
      <c r="K30" s="51">
        <f t="shared" si="4"/>
        <v>24000</v>
      </c>
      <c r="L30" s="51">
        <f t="shared" si="4"/>
        <v>24000</v>
      </c>
      <c r="M30" s="51">
        <f t="shared" ref="M30:Q30" si="5">SUM(M31:M33)</f>
        <v>24000</v>
      </c>
      <c r="N30" s="51">
        <f t="shared" si="5"/>
        <v>24000</v>
      </c>
      <c r="O30" s="51">
        <f t="shared" si="5"/>
        <v>24000</v>
      </c>
      <c r="P30" s="51">
        <f t="shared" si="5"/>
        <v>24000</v>
      </c>
      <c r="Q30" s="51">
        <f t="shared" si="5"/>
        <v>24000</v>
      </c>
    </row>
    <row r="31" spans="1:17" x14ac:dyDescent="0.4">
      <c r="A31" t="s">
        <v>129</v>
      </c>
      <c r="B31" s="44">
        <v>20000</v>
      </c>
      <c r="C31" s="44">
        <v>20000</v>
      </c>
      <c r="D31" s="44">
        <v>20000</v>
      </c>
      <c r="E31" s="44">
        <v>20000</v>
      </c>
      <c r="F31" s="44">
        <v>20000</v>
      </c>
      <c r="G31" s="44">
        <v>20000</v>
      </c>
      <c r="H31" s="44">
        <v>20000</v>
      </c>
      <c r="I31" s="44">
        <v>20000</v>
      </c>
      <c r="J31" s="58">
        <v>20000</v>
      </c>
      <c r="K31" s="44">
        <v>20000</v>
      </c>
      <c r="L31" s="44">
        <v>20000</v>
      </c>
      <c r="M31" s="44">
        <v>20000</v>
      </c>
      <c r="N31" s="44">
        <v>20000</v>
      </c>
      <c r="O31" s="44">
        <v>20000</v>
      </c>
      <c r="P31" s="44">
        <v>20000</v>
      </c>
      <c r="Q31" s="44">
        <v>20000</v>
      </c>
    </row>
    <row r="32" spans="1:17" x14ac:dyDescent="0.4">
      <c r="A32" t="s">
        <v>130</v>
      </c>
      <c r="B32" s="44">
        <v>4000</v>
      </c>
      <c r="C32" s="44">
        <v>4000</v>
      </c>
      <c r="D32" s="44">
        <v>4000</v>
      </c>
      <c r="E32" s="44">
        <v>4000</v>
      </c>
      <c r="F32" s="44">
        <v>4000</v>
      </c>
      <c r="G32" s="44">
        <v>4000</v>
      </c>
      <c r="H32" s="44">
        <v>4000</v>
      </c>
      <c r="I32" s="44">
        <v>4000</v>
      </c>
      <c r="J32" s="58">
        <v>4000</v>
      </c>
      <c r="K32" s="44">
        <v>4000</v>
      </c>
      <c r="L32" s="44">
        <v>4000</v>
      </c>
      <c r="M32" s="44">
        <v>4000</v>
      </c>
      <c r="N32" s="44">
        <v>4000</v>
      </c>
      <c r="O32" s="44">
        <v>4000</v>
      </c>
      <c r="P32" s="44">
        <v>4000</v>
      </c>
      <c r="Q32" s="44">
        <v>4000</v>
      </c>
    </row>
    <row r="33" spans="1:17" x14ac:dyDescent="0.4">
      <c r="B33" s="44"/>
      <c r="C33" s="44"/>
      <c r="D33" s="44"/>
      <c r="E33" s="44"/>
      <c r="F33" s="44"/>
      <c r="G33" s="44"/>
      <c r="H33" s="44"/>
      <c r="I33" s="44"/>
      <c r="J33" s="58"/>
      <c r="K33" s="44"/>
      <c r="L33" s="44"/>
      <c r="M33" s="44"/>
      <c r="N33" s="44"/>
      <c r="O33" s="44"/>
      <c r="P33" s="44"/>
      <c r="Q33" s="44"/>
    </row>
    <row r="34" spans="1:17" x14ac:dyDescent="0.4">
      <c r="B34" s="44"/>
      <c r="C34" s="44"/>
      <c r="D34" s="44"/>
      <c r="E34" s="44"/>
      <c r="F34" s="44"/>
      <c r="G34" s="44"/>
      <c r="H34" s="44"/>
      <c r="I34" s="44"/>
      <c r="J34" s="58"/>
      <c r="K34" s="44"/>
      <c r="L34" s="44"/>
      <c r="M34" s="44"/>
      <c r="N34" s="44"/>
      <c r="O34" s="44"/>
      <c r="P34" s="44"/>
      <c r="Q34" s="44"/>
    </row>
    <row r="35" spans="1:17" x14ac:dyDescent="0.4">
      <c r="A35" s="33" t="s">
        <v>221</v>
      </c>
      <c r="B35" s="52">
        <f>B4+B9+B12+B24+B26+B28+B30</f>
        <v>3674500</v>
      </c>
      <c r="C35" s="52">
        <f t="shared" ref="C35:Q35" si="6">C4+C9+C12+C24+C26+C28+C30</f>
        <v>6536500</v>
      </c>
      <c r="D35" s="52">
        <f t="shared" si="6"/>
        <v>5091500</v>
      </c>
      <c r="E35" s="52">
        <f t="shared" si="6"/>
        <v>5091500</v>
      </c>
      <c r="F35" s="52">
        <f t="shared" si="6"/>
        <v>5091500</v>
      </c>
      <c r="G35" s="52">
        <f t="shared" si="6"/>
        <v>5091500</v>
      </c>
      <c r="H35" s="52">
        <f t="shared" si="6"/>
        <v>5091500</v>
      </c>
      <c r="I35" s="52">
        <f t="shared" si="6"/>
        <v>5091500</v>
      </c>
      <c r="J35" s="60">
        <f t="shared" si="6"/>
        <v>5091500</v>
      </c>
      <c r="K35" s="52">
        <f t="shared" si="6"/>
        <v>5091500</v>
      </c>
      <c r="L35" s="52">
        <f t="shared" si="6"/>
        <v>5091500</v>
      </c>
      <c r="M35" s="52">
        <f t="shared" si="6"/>
        <v>5091500</v>
      </c>
      <c r="N35" s="52">
        <f t="shared" si="6"/>
        <v>5091500</v>
      </c>
      <c r="O35" s="52">
        <f t="shared" si="6"/>
        <v>5091500</v>
      </c>
      <c r="P35" s="52">
        <f t="shared" si="6"/>
        <v>5091500</v>
      </c>
      <c r="Q35" s="52">
        <f t="shared" si="6"/>
        <v>5091500</v>
      </c>
    </row>
    <row r="36" spans="1:17" x14ac:dyDescent="0.4">
      <c r="B36" s="44"/>
      <c r="C36" s="44"/>
      <c r="D36" s="44"/>
      <c r="E36" s="44"/>
      <c r="F36" s="44"/>
      <c r="G36" s="44"/>
      <c r="H36" s="44"/>
      <c r="I36" s="44"/>
      <c r="J36" s="58"/>
      <c r="K36" s="44"/>
      <c r="L36" s="44"/>
      <c r="M36" s="44"/>
      <c r="N36" s="44"/>
      <c r="O36" s="44"/>
      <c r="P36" s="44"/>
      <c r="Q36" s="44"/>
    </row>
    <row r="37" spans="1:17" ht="19.5" thickBot="1" x14ac:dyDescent="0.45">
      <c r="A37" s="67"/>
      <c r="B37" s="68"/>
      <c r="C37" s="68"/>
      <c r="D37" s="68"/>
      <c r="E37" s="68"/>
      <c r="F37" s="68"/>
      <c r="G37" s="68"/>
      <c r="H37" s="68"/>
      <c r="I37" s="68"/>
      <c r="J37" s="69"/>
      <c r="K37" s="68"/>
      <c r="L37" s="68"/>
      <c r="M37" s="68"/>
      <c r="N37" s="68"/>
      <c r="O37" s="68"/>
      <c r="P37" s="68"/>
      <c r="Q37" s="68"/>
    </row>
    <row r="38" spans="1:17" x14ac:dyDescent="0.4">
      <c r="B38" s="44"/>
      <c r="C38" s="44"/>
      <c r="D38" s="44"/>
      <c r="E38" s="44"/>
      <c r="F38" s="44"/>
      <c r="G38" s="44"/>
      <c r="H38" s="44"/>
      <c r="I38" s="44"/>
      <c r="J38" s="58"/>
      <c r="K38" s="44"/>
      <c r="L38" s="44"/>
      <c r="M38" s="44"/>
      <c r="N38" s="44"/>
      <c r="O38" s="44"/>
      <c r="P38" s="44"/>
      <c r="Q38" s="44"/>
    </row>
    <row r="39" spans="1:17" x14ac:dyDescent="0.4">
      <c r="B39" s="44"/>
      <c r="C39" s="44"/>
      <c r="D39" s="44"/>
      <c r="E39" s="44"/>
      <c r="F39" s="44"/>
      <c r="G39" s="44"/>
      <c r="H39" s="44"/>
      <c r="I39" s="44"/>
      <c r="J39" s="58"/>
      <c r="K39" s="44"/>
      <c r="L39" s="44"/>
      <c r="M39" s="44"/>
      <c r="N39" s="44"/>
      <c r="O39" s="44"/>
      <c r="P39" s="44"/>
      <c r="Q39" s="44"/>
    </row>
    <row r="40" spans="1:17" x14ac:dyDescent="0.4">
      <c r="A40" s="21" t="s">
        <v>197</v>
      </c>
      <c r="B40" s="53">
        <f t="shared" ref="B40:H40" si="7">B4*0.85</f>
        <v>0</v>
      </c>
      <c r="C40" s="53">
        <f t="shared" si="7"/>
        <v>0</v>
      </c>
      <c r="D40" s="53">
        <f t="shared" si="7"/>
        <v>0</v>
      </c>
      <c r="E40" s="53">
        <f t="shared" si="7"/>
        <v>0</v>
      </c>
      <c r="F40" s="53">
        <f t="shared" si="7"/>
        <v>0</v>
      </c>
      <c r="G40" s="53">
        <f t="shared" si="7"/>
        <v>0</v>
      </c>
      <c r="H40" s="53">
        <f t="shared" si="7"/>
        <v>0</v>
      </c>
      <c r="I40" s="53">
        <f t="shared" ref="I40:Q40" si="8">I4*0.85</f>
        <v>0</v>
      </c>
      <c r="J40" s="61">
        <f t="shared" si="8"/>
        <v>0</v>
      </c>
      <c r="K40" s="53">
        <f t="shared" si="8"/>
        <v>0</v>
      </c>
      <c r="L40" s="53">
        <f t="shared" si="8"/>
        <v>0</v>
      </c>
      <c r="M40" s="53">
        <f t="shared" si="8"/>
        <v>0</v>
      </c>
      <c r="N40" s="53">
        <f t="shared" si="8"/>
        <v>0</v>
      </c>
      <c r="O40" s="53">
        <f t="shared" si="8"/>
        <v>0</v>
      </c>
      <c r="P40" s="53">
        <f t="shared" si="8"/>
        <v>0</v>
      </c>
      <c r="Q40" s="53">
        <f t="shared" si="8"/>
        <v>0</v>
      </c>
    </row>
    <row r="41" spans="1:17" x14ac:dyDescent="0.4">
      <c r="B41" s="44"/>
      <c r="C41" s="44"/>
      <c r="D41" s="44"/>
      <c r="E41" s="44"/>
      <c r="F41" s="44"/>
      <c r="G41" s="44"/>
      <c r="H41" s="44"/>
      <c r="I41" s="44"/>
      <c r="J41" s="58"/>
      <c r="K41" s="44"/>
      <c r="L41" s="44"/>
      <c r="M41" s="44"/>
      <c r="N41" s="44"/>
      <c r="O41" s="44"/>
      <c r="P41" s="44"/>
      <c r="Q41" s="44"/>
    </row>
    <row r="42" spans="1:17" x14ac:dyDescent="0.4">
      <c r="A42" s="21" t="s">
        <v>77</v>
      </c>
      <c r="B42" s="53">
        <v>35000</v>
      </c>
      <c r="C42" s="53">
        <v>35000</v>
      </c>
      <c r="D42" s="53">
        <v>35000</v>
      </c>
      <c r="E42" s="53">
        <v>35000</v>
      </c>
      <c r="F42" s="53">
        <v>35000</v>
      </c>
      <c r="G42" s="53">
        <v>35000</v>
      </c>
      <c r="H42" s="53">
        <v>35000</v>
      </c>
      <c r="I42" s="53">
        <v>35000</v>
      </c>
      <c r="J42" s="61">
        <v>35000</v>
      </c>
      <c r="K42" s="53">
        <v>35000</v>
      </c>
      <c r="L42" s="53">
        <v>35000</v>
      </c>
      <c r="M42" s="53">
        <v>35000</v>
      </c>
      <c r="N42" s="53">
        <v>35000</v>
      </c>
      <c r="O42" s="53">
        <v>35000</v>
      </c>
      <c r="P42" s="53">
        <v>35000</v>
      </c>
      <c r="Q42" s="53">
        <v>35000</v>
      </c>
    </row>
    <row r="43" spans="1:17" x14ac:dyDescent="0.4">
      <c r="B43" s="44"/>
      <c r="C43" s="44"/>
      <c r="D43" s="44"/>
      <c r="E43" s="44"/>
      <c r="F43" s="44"/>
      <c r="G43" s="44"/>
      <c r="H43" s="44"/>
      <c r="I43" s="44"/>
      <c r="J43" s="58"/>
      <c r="K43" s="44"/>
      <c r="L43" s="44"/>
      <c r="M43" s="44"/>
      <c r="N43" s="44"/>
      <c r="O43" s="44"/>
      <c r="P43" s="44"/>
      <c r="Q43" s="44"/>
    </row>
    <row r="44" spans="1:17" x14ac:dyDescent="0.4">
      <c r="A44" s="21" t="s">
        <v>97</v>
      </c>
      <c r="B44" s="53">
        <v>835000</v>
      </c>
      <c r="C44" s="53">
        <v>835000</v>
      </c>
      <c r="D44" s="53">
        <v>835000</v>
      </c>
      <c r="E44" s="53">
        <v>835000</v>
      </c>
      <c r="F44" s="53">
        <v>835000</v>
      </c>
      <c r="G44" s="53">
        <v>835000</v>
      </c>
      <c r="H44" s="53">
        <v>835000</v>
      </c>
      <c r="I44" s="53">
        <v>835000</v>
      </c>
      <c r="J44" s="61">
        <v>835000</v>
      </c>
      <c r="K44" s="53">
        <v>835000</v>
      </c>
      <c r="L44" s="53">
        <v>835000</v>
      </c>
      <c r="M44" s="53">
        <v>835000</v>
      </c>
      <c r="N44" s="53">
        <v>835000</v>
      </c>
      <c r="O44" s="53">
        <v>835000</v>
      </c>
      <c r="P44" s="53">
        <v>835000</v>
      </c>
      <c r="Q44" s="53">
        <v>835000</v>
      </c>
    </row>
    <row r="45" spans="1:17" x14ac:dyDescent="0.4">
      <c r="B45" s="44"/>
      <c r="C45" s="44"/>
      <c r="D45" s="44"/>
      <c r="E45" s="44"/>
      <c r="F45" s="44"/>
      <c r="G45" s="44"/>
      <c r="H45" s="44"/>
      <c r="I45" s="44"/>
      <c r="J45" s="58"/>
      <c r="K45" s="44"/>
      <c r="L45" s="44"/>
      <c r="M45" s="44"/>
      <c r="N45" s="44"/>
      <c r="O45" s="44"/>
      <c r="P45" s="44"/>
      <c r="Q45" s="44"/>
    </row>
    <row r="46" spans="1:17" x14ac:dyDescent="0.4">
      <c r="A46" s="21" t="s">
        <v>202</v>
      </c>
      <c r="B46" s="53">
        <f>SUM(B47:B48)</f>
        <v>1750000</v>
      </c>
      <c r="C46" s="53">
        <f t="shared" ref="C46:Q46" si="9">SUM(C47:C48)</f>
        <v>1750000</v>
      </c>
      <c r="D46" s="53">
        <f t="shared" si="9"/>
        <v>1750000</v>
      </c>
      <c r="E46" s="53">
        <f t="shared" si="9"/>
        <v>1750000</v>
      </c>
      <c r="F46" s="53">
        <f t="shared" si="9"/>
        <v>1750000</v>
      </c>
      <c r="G46" s="53">
        <f t="shared" si="9"/>
        <v>5750000</v>
      </c>
      <c r="H46" s="53">
        <f t="shared" si="9"/>
        <v>1750000</v>
      </c>
      <c r="I46" s="53">
        <f t="shared" si="9"/>
        <v>1750000</v>
      </c>
      <c r="J46" s="61">
        <f t="shared" si="9"/>
        <v>1750000</v>
      </c>
      <c r="K46" s="53">
        <f t="shared" si="9"/>
        <v>1750000</v>
      </c>
      <c r="L46" s="53">
        <f t="shared" si="9"/>
        <v>1750000</v>
      </c>
      <c r="M46" s="53">
        <f t="shared" si="9"/>
        <v>5750000</v>
      </c>
      <c r="N46" s="53">
        <f t="shared" si="9"/>
        <v>1750000</v>
      </c>
      <c r="O46" s="53">
        <f t="shared" si="9"/>
        <v>1750000</v>
      </c>
      <c r="P46" s="53">
        <f t="shared" si="9"/>
        <v>1750000</v>
      </c>
      <c r="Q46" s="53">
        <f t="shared" si="9"/>
        <v>1750000</v>
      </c>
    </row>
    <row r="47" spans="1:17" x14ac:dyDescent="0.4">
      <c r="A47" s="49" t="s">
        <v>201</v>
      </c>
      <c r="B47" s="44">
        <v>1750000</v>
      </c>
      <c r="C47" s="44">
        <v>1750000</v>
      </c>
      <c r="D47" s="44">
        <v>1750000</v>
      </c>
      <c r="E47" s="44">
        <v>1750000</v>
      </c>
      <c r="F47" s="44">
        <v>1750000</v>
      </c>
      <c r="G47" s="44">
        <v>1750000</v>
      </c>
      <c r="H47" s="44">
        <v>1750000</v>
      </c>
      <c r="I47" s="44">
        <v>1750000</v>
      </c>
      <c r="J47" s="58">
        <v>1750000</v>
      </c>
      <c r="K47" s="44">
        <v>1750000</v>
      </c>
      <c r="L47" s="44">
        <v>1750000</v>
      </c>
      <c r="M47" s="44">
        <v>1750000</v>
      </c>
      <c r="N47" s="44">
        <v>1750000</v>
      </c>
      <c r="O47" s="44">
        <v>1750000</v>
      </c>
      <c r="P47" s="44">
        <v>1750000</v>
      </c>
      <c r="Q47" s="44">
        <v>1750000</v>
      </c>
    </row>
    <row r="48" spans="1:17" x14ac:dyDescent="0.4">
      <c r="A48" s="49" t="s">
        <v>78</v>
      </c>
      <c r="B48" s="44"/>
      <c r="C48" s="44"/>
      <c r="D48" s="44"/>
      <c r="E48" s="44"/>
      <c r="F48" s="44"/>
      <c r="G48" s="44">
        <v>4000000</v>
      </c>
      <c r="H48" s="44"/>
      <c r="I48" s="44"/>
      <c r="J48" s="58"/>
      <c r="K48" s="44"/>
      <c r="L48" s="44"/>
      <c r="M48" s="44">
        <v>4000000</v>
      </c>
      <c r="N48" s="44"/>
      <c r="O48" s="44"/>
      <c r="P48" s="44"/>
      <c r="Q48" s="44"/>
    </row>
    <row r="49" spans="1:17" x14ac:dyDescent="0.4">
      <c r="B49" s="44"/>
      <c r="C49" s="44"/>
      <c r="D49" s="44"/>
      <c r="E49" s="44"/>
      <c r="F49" s="44"/>
      <c r="G49" s="44"/>
      <c r="H49" s="44"/>
      <c r="I49" s="44"/>
      <c r="J49" s="58"/>
      <c r="K49" s="44"/>
      <c r="L49" s="44"/>
      <c r="M49" s="44"/>
      <c r="N49" s="44"/>
      <c r="O49" s="44"/>
      <c r="P49" s="44"/>
      <c r="Q49" s="44"/>
    </row>
    <row r="50" spans="1:17" x14ac:dyDescent="0.4">
      <c r="A50" s="21" t="s">
        <v>200</v>
      </c>
      <c r="B50" s="53">
        <f>SUM(B51:B53)</f>
        <v>1200000</v>
      </c>
      <c r="C50" s="53">
        <f t="shared" ref="C50:D50" si="10">SUM(C51:C53)</f>
        <v>350000</v>
      </c>
      <c r="D50" s="53">
        <f t="shared" si="10"/>
        <v>350000</v>
      </c>
      <c r="E50" s="53">
        <f t="shared" ref="E50" si="11">SUM(E51:E53)</f>
        <v>350000</v>
      </c>
      <c r="F50" s="53">
        <f t="shared" ref="F50" si="12">SUM(F51:F53)</f>
        <v>350000</v>
      </c>
      <c r="G50" s="53">
        <f t="shared" ref="G50" si="13">SUM(G51:G53)</f>
        <v>350000</v>
      </c>
      <c r="H50" s="53">
        <f t="shared" ref="H50" si="14">SUM(H51:H53)</f>
        <v>900000</v>
      </c>
      <c r="I50" s="53">
        <f t="shared" ref="I50" si="15">SUM(I51:I53)</f>
        <v>350000</v>
      </c>
      <c r="J50" s="61">
        <f t="shared" ref="J50" si="16">SUM(J51:J53)</f>
        <v>350000</v>
      </c>
      <c r="K50" s="53">
        <f t="shared" ref="K50" si="17">SUM(K51:K53)</f>
        <v>350000</v>
      </c>
      <c r="L50" s="53">
        <f t="shared" ref="L50" si="18">SUM(L51:L53)</f>
        <v>350000</v>
      </c>
      <c r="M50" s="53">
        <f t="shared" ref="M50" si="19">SUM(M51:M53)</f>
        <v>350000</v>
      </c>
      <c r="N50" s="53">
        <f t="shared" ref="N50" si="20">SUM(N51:N53)</f>
        <v>1400000</v>
      </c>
      <c r="O50" s="53">
        <f t="shared" ref="O50" si="21">SUM(O51:O53)</f>
        <v>350000</v>
      </c>
      <c r="P50" s="53">
        <f t="shared" ref="P50" si="22">SUM(P51:P53)</f>
        <v>350000</v>
      </c>
      <c r="Q50" s="53">
        <f t="shared" ref="Q50" si="23">SUM(Q51:Q53)</f>
        <v>350000</v>
      </c>
    </row>
    <row r="51" spans="1:17" x14ac:dyDescent="0.4">
      <c r="A51" s="49" t="s">
        <v>198</v>
      </c>
      <c r="B51" s="44">
        <v>350000</v>
      </c>
      <c r="C51" s="44">
        <v>350000</v>
      </c>
      <c r="D51" s="44">
        <v>350000</v>
      </c>
      <c r="E51" s="44">
        <v>350000</v>
      </c>
      <c r="F51" s="44">
        <v>350000</v>
      </c>
      <c r="G51" s="44">
        <v>350000</v>
      </c>
      <c r="H51" s="44">
        <v>350000</v>
      </c>
      <c r="I51" s="44">
        <v>350000</v>
      </c>
      <c r="J51" s="58">
        <v>350000</v>
      </c>
      <c r="K51" s="44">
        <v>350000</v>
      </c>
      <c r="L51" s="44">
        <v>350000</v>
      </c>
      <c r="M51" s="44">
        <v>350000</v>
      </c>
      <c r="N51" s="44">
        <v>350000</v>
      </c>
      <c r="O51" s="44">
        <v>350000</v>
      </c>
      <c r="P51" s="44">
        <v>350000</v>
      </c>
      <c r="Q51" s="44">
        <v>350000</v>
      </c>
    </row>
    <row r="52" spans="1:17" x14ac:dyDescent="0.4">
      <c r="A52" t="s">
        <v>199</v>
      </c>
      <c r="B52" s="44">
        <v>350000</v>
      </c>
      <c r="C52" s="44"/>
      <c r="D52" s="44"/>
      <c r="E52" s="44"/>
      <c r="F52" s="44"/>
      <c r="G52" s="44"/>
      <c r="H52" s="44">
        <v>550000</v>
      </c>
      <c r="I52" s="44"/>
      <c r="J52" s="58"/>
      <c r="K52" s="44"/>
      <c r="L52" s="44"/>
      <c r="M52" s="44"/>
      <c r="N52" s="44">
        <v>550000</v>
      </c>
      <c r="O52" s="44"/>
      <c r="P52" s="44"/>
      <c r="Q52" s="44"/>
    </row>
    <row r="53" spans="1:17" x14ac:dyDescent="0.4">
      <c r="A53" t="s">
        <v>100</v>
      </c>
      <c r="B53" s="44">
        <v>500000</v>
      </c>
      <c r="C53" s="44"/>
      <c r="D53" s="44"/>
      <c r="E53" s="44"/>
      <c r="F53" s="44"/>
      <c r="G53" s="44"/>
      <c r="H53" s="44"/>
      <c r="I53" s="44"/>
      <c r="J53" s="58"/>
      <c r="K53" s="44"/>
      <c r="L53" s="44"/>
      <c r="M53" s="44"/>
      <c r="N53" s="44">
        <v>500000</v>
      </c>
      <c r="O53" s="44"/>
      <c r="P53" s="44"/>
      <c r="Q53" s="44"/>
    </row>
    <row r="54" spans="1:17" x14ac:dyDescent="0.4">
      <c r="B54" s="44"/>
      <c r="C54" s="44"/>
      <c r="D54" s="44"/>
      <c r="E54" s="44"/>
      <c r="F54" s="44"/>
      <c r="G54" s="44"/>
      <c r="H54" s="44"/>
      <c r="I54" s="44"/>
      <c r="J54" s="58"/>
      <c r="K54" s="44"/>
      <c r="L54" s="44"/>
      <c r="M54" s="44"/>
      <c r="N54" s="44"/>
      <c r="O54" s="44"/>
      <c r="P54" s="44"/>
      <c r="Q54" s="44"/>
    </row>
    <row r="55" spans="1:17" x14ac:dyDescent="0.4">
      <c r="A55" s="21" t="s">
        <v>101</v>
      </c>
      <c r="B55" s="53">
        <v>33000</v>
      </c>
      <c r="C55" s="53">
        <v>33000</v>
      </c>
      <c r="D55" s="53">
        <v>33000</v>
      </c>
      <c r="E55" s="53">
        <v>33000</v>
      </c>
      <c r="F55" s="53">
        <v>33000</v>
      </c>
      <c r="G55" s="53">
        <v>33000</v>
      </c>
      <c r="H55" s="53">
        <v>33000</v>
      </c>
      <c r="I55" s="53">
        <v>33000</v>
      </c>
      <c r="J55" s="61">
        <v>33000</v>
      </c>
      <c r="K55" s="53">
        <v>33000</v>
      </c>
      <c r="L55" s="53">
        <v>33000</v>
      </c>
      <c r="M55" s="53">
        <v>33000</v>
      </c>
      <c r="N55" s="53">
        <v>33000</v>
      </c>
      <c r="O55" s="53">
        <v>33000</v>
      </c>
      <c r="P55" s="53">
        <v>33000</v>
      </c>
      <c r="Q55" s="53">
        <v>33000</v>
      </c>
    </row>
    <row r="56" spans="1:17" x14ac:dyDescent="0.4">
      <c r="B56" s="44"/>
      <c r="C56" s="44"/>
      <c r="D56" s="44"/>
      <c r="E56" s="44"/>
      <c r="F56" s="44"/>
      <c r="G56" s="44"/>
      <c r="H56" s="44"/>
      <c r="I56" s="44"/>
      <c r="J56" s="58"/>
      <c r="K56" s="44"/>
      <c r="L56" s="44"/>
      <c r="M56" s="44"/>
      <c r="N56" s="44"/>
      <c r="O56" s="44"/>
      <c r="P56" s="44"/>
      <c r="Q56" s="44"/>
    </row>
    <row r="57" spans="1:17" x14ac:dyDescent="0.4">
      <c r="A57" s="21" t="s">
        <v>102</v>
      </c>
      <c r="B57" s="53">
        <f>SUM(B58:B64)</f>
        <v>124000</v>
      </c>
      <c r="C57" s="53">
        <f>SUM(C58:C64)</f>
        <v>124000</v>
      </c>
      <c r="D57" s="53">
        <f t="shared" ref="D57:Q57" si="24">SUM(D58:D64)</f>
        <v>124000</v>
      </c>
      <c r="E57" s="53">
        <f t="shared" si="24"/>
        <v>124000</v>
      </c>
      <c r="F57" s="53">
        <f t="shared" si="24"/>
        <v>124000</v>
      </c>
      <c r="G57" s="53">
        <f t="shared" si="24"/>
        <v>124000</v>
      </c>
      <c r="H57" s="53">
        <f t="shared" si="24"/>
        <v>124000</v>
      </c>
      <c r="I57" s="53">
        <f t="shared" si="24"/>
        <v>124000</v>
      </c>
      <c r="J57" s="61">
        <f t="shared" si="24"/>
        <v>124000</v>
      </c>
      <c r="K57" s="53">
        <f t="shared" si="24"/>
        <v>124000</v>
      </c>
      <c r="L57" s="53">
        <f t="shared" si="24"/>
        <v>124000</v>
      </c>
      <c r="M57" s="53">
        <f t="shared" si="24"/>
        <v>124000</v>
      </c>
      <c r="N57" s="53">
        <f t="shared" si="24"/>
        <v>124000</v>
      </c>
      <c r="O57" s="53">
        <f t="shared" si="24"/>
        <v>124000</v>
      </c>
      <c r="P57" s="53">
        <f t="shared" si="24"/>
        <v>124000</v>
      </c>
      <c r="Q57" s="53">
        <f t="shared" si="24"/>
        <v>124000</v>
      </c>
    </row>
    <row r="58" spans="1:17" x14ac:dyDescent="0.4">
      <c r="A58" s="49" t="s">
        <v>203</v>
      </c>
      <c r="B58" s="44">
        <v>11000</v>
      </c>
      <c r="C58" s="44">
        <v>11000</v>
      </c>
      <c r="D58" s="44">
        <v>11000</v>
      </c>
      <c r="E58" s="44">
        <v>11000</v>
      </c>
      <c r="F58" s="44">
        <v>11000</v>
      </c>
      <c r="G58" s="44">
        <v>11000</v>
      </c>
      <c r="H58" s="44">
        <v>11000</v>
      </c>
      <c r="I58" s="44">
        <v>11000</v>
      </c>
      <c r="J58" s="58">
        <v>11000</v>
      </c>
      <c r="K58" s="44">
        <v>11000</v>
      </c>
      <c r="L58" s="44">
        <v>11000</v>
      </c>
      <c r="M58" s="44">
        <v>11000</v>
      </c>
      <c r="N58" s="44">
        <v>11000</v>
      </c>
      <c r="O58" s="44">
        <v>11000</v>
      </c>
      <c r="P58" s="44">
        <v>11000</v>
      </c>
      <c r="Q58" s="44">
        <v>11000</v>
      </c>
    </row>
    <row r="59" spans="1:17" x14ac:dyDescent="0.4">
      <c r="A59" s="49" t="s">
        <v>204</v>
      </c>
      <c r="B59" s="44">
        <v>44000</v>
      </c>
      <c r="C59" s="44">
        <v>44000</v>
      </c>
      <c r="D59" s="44">
        <v>44000</v>
      </c>
      <c r="E59" s="44">
        <v>44000</v>
      </c>
      <c r="F59" s="44">
        <v>44000</v>
      </c>
      <c r="G59" s="44">
        <v>44000</v>
      </c>
      <c r="H59" s="44">
        <v>44000</v>
      </c>
      <c r="I59" s="44">
        <v>44000</v>
      </c>
      <c r="J59" s="58">
        <v>44000</v>
      </c>
      <c r="K59" s="44">
        <v>44000</v>
      </c>
      <c r="L59" s="44">
        <v>44000</v>
      </c>
      <c r="M59" s="44">
        <v>44000</v>
      </c>
      <c r="N59" s="44">
        <v>44000</v>
      </c>
      <c r="O59" s="44">
        <v>44000</v>
      </c>
      <c r="P59" s="44">
        <v>44000</v>
      </c>
      <c r="Q59" s="44">
        <v>44000</v>
      </c>
    </row>
    <row r="60" spans="1:17" x14ac:dyDescent="0.4">
      <c r="A60" s="49" t="s">
        <v>205</v>
      </c>
      <c r="B60" s="44">
        <v>31000</v>
      </c>
      <c r="C60" s="44">
        <v>31000</v>
      </c>
      <c r="D60" s="44">
        <v>31000</v>
      </c>
      <c r="E60" s="44">
        <v>31000</v>
      </c>
      <c r="F60" s="44">
        <v>31000</v>
      </c>
      <c r="G60" s="44">
        <v>31000</v>
      </c>
      <c r="H60" s="44">
        <v>31000</v>
      </c>
      <c r="I60" s="44">
        <v>31000</v>
      </c>
      <c r="J60" s="58">
        <v>31000</v>
      </c>
      <c r="K60" s="44">
        <v>31000</v>
      </c>
      <c r="L60" s="44">
        <v>31000</v>
      </c>
      <c r="M60" s="44">
        <v>31000</v>
      </c>
      <c r="N60" s="44">
        <v>31000</v>
      </c>
      <c r="O60" s="44">
        <v>31000</v>
      </c>
      <c r="P60" s="44">
        <v>31000</v>
      </c>
      <c r="Q60" s="44">
        <v>31000</v>
      </c>
    </row>
    <row r="61" spans="1:17" x14ac:dyDescent="0.4">
      <c r="A61" s="49" t="s">
        <v>206</v>
      </c>
      <c r="B61" s="44">
        <v>33000</v>
      </c>
      <c r="C61" s="44">
        <v>33000</v>
      </c>
      <c r="D61" s="44">
        <v>33000</v>
      </c>
      <c r="E61" s="44">
        <v>33000</v>
      </c>
      <c r="F61" s="44">
        <v>33000</v>
      </c>
      <c r="G61" s="44">
        <v>33000</v>
      </c>
      <c r="H61" s="44">
        <v>33000</v>
      </c>
      <c r="I61" s="44">
        <v>33000</v>
      </c>
      <c r="J61" s="58">
        <v>33000</v>
      </c>
      <c r="K61" s="44">
        <v>33000</v>
      </c>
      <c r="L61" s="44">
        <v>33000</v>
      </c>
      <c r="M61" s="44">
        <v>33000</v>
      </c>
      <c r="N61" s="44">
        <v>33000</v>
      </c>
      <c r="O61" s="44">
        <v>33000</v>
      </c>
      <c r="P61" s="44">
        <v>33000</v>
      </c>
      <c r="Q61" s="44">
        <v>33000</v>
      </c>
    </row>
    <row r="62" spans="1:17" x14ac:dyDescent="0.4">
      <c r="A62" s="49" t="s">
        <v>207</v>
      </c>
      <c r="B62" s="44">
        <v>5000</v>
      </c>
      <c r="C62" s="44">
        <v>5000</v>
      </c>
      <c r="D62" s="44">
        <v>5000</v>
      </c>
      <c r="E62" s="44">
        <v>5000</v>
      </c>
      <c r="F62" s="44">
        <v>5000</v>
      </c>
      <c r="G62" s="44">
        <v>5000</v>
      </c>
      <c r="H62" s="44">
        <v>5000</v>
      </c>
      <c r="I62" s="44">
        <v>5000</v>
      </c>
      <c r="J62" s="58">
        <v>5000</v>
      </c>
      <c r="K62" s="44">
        <v>5000</v>
      </c>
      <c r="L62" s="44">
        <v>5000</v>
      </c>
      <c r="M62" s="44">
        <v>5000</v>
      </c>
      <c r="N62" s="44">
        <v>5000</v>
      </c>
      <c r="O62" s="44">
        <v>5000</v>
      </c>
      <c r="P62" s="44">
        <v>5000</v>
      </c>
      <c r="Q62" s="44">
        <v>5000</v>
      </c>
    </row>
    <row r="63" spans="1:17" x14ac:dyDescent="0.4">
      <c r="B63" s="44"/>
      <c r="C63" s="44"/>
      <c r="D63" s="44"/>
      <c r="E63" s="44"/>
      <c r="F63" s="44"/>
      <c r="G63" s="44"/>
      <c r="H63" s="44"/>
      <c r="I63" s="44"/>
      <c r="J63" s="58"/>
      <c r="K63" s="44"/>
      <c r="L63" s="44"/>
      <c r="M63" s="44"/>
      <c r="N63" s="44"/>
      <c r="O63" s="44"/>
      <c r="P63" s="44"/>
      <c r="Q63" s="44"/>
    </row>
    <row r="64" spans="1:17" x14ac:dyDescent="0.4">
      <c r="B64" s="44"/>
      <c r="C64" s="44"/>
      <c r="D64" s="44"/>
      <c r="E64" s="44"/>
      <c r="F64" s="44"/>
      <c r="G64" s="44"/>
      <c r="H64" s="44"/>
      <c r="I64" s="44"/>
      <c r="J64" s="58"/>
      <c r="K64" s="44"/>
      <c r="L64" s="44"/>
      <c r="M64" s="44"/>
      <c r="N64" s="44"/>
      <c r="O64" s="44"/>
      <c r="P64" s="44"/>
      <c r="Q64" s="44"/>
    </row>
    <row r="65" spans="1:17" x14ac:dyDescent="0.4">
      <c r="A65" s="21" t="s">
        <v>32</v>
      </c>
      <c r="B65" s="53">
        <v>125000</v>
      </c>
      <c r="C65" s="53">
        <v>125000</v>
      </c>
      <c r="D65" s="53">
        <v>125000</v>
      </c>
      <c r="E65" s="53">
        <v>125000</v>
      </c>
      <c r="F65" s="53">
        <v>125000</v>
      </c>
      <c r="G65" s="53">
        <v>125000</v>
      </c>
      <c r="H65" s="53">
        <v>125000</v>
      </c>
      <c r="I65" s="53">
        <v>125000</v>
      </c>
      <c r="J65" s="61">
        <v>125000</v>
      </c>
      <c r="K65" s="53">
        <v>125000</v>
      </c>
      <c r="L65" s="53">
        <v>125000</v>
      </c>
      <c r="M65" s="53">
        <v>125000</v>
      </c>
      <c r="N65" s="53">
        <v>125000</v>
      </c>
      <c r="O65" s="53">
        <v>125000</v>
      </c>
      <c r="P65" s="53">
        <v>125000</v>
      </c>
      <c r="Q65" s="53">
        <v>125000</v>
      </c>
    </row>
    <row r="66" spans="1:17" x14ac:dyDescent="0.4">
      <c r="B66" s="44"/>
      <c r="C66" s="44"/>
      <c r="D66" s="44"/>
      <c r="E66" s="44"/>
      <c r="F66" s="44"/>
      <c r="G66" s="44"/>
      <c r="H66" s="44"/>
      <c r="I66" s="44"/>
      <c r="J66" s="58"/>
      <c r="K66" s="44"/>
      <c r="L66" s="44"/>
      <c r="M66" s="44"/>
      <c r="N66" s="44"/>
      <c r="O66" s="44"/>
      <c r="P66" s="44"/>
      <c r="Q66" s="44"/>
    </row>
    <row r="67" spans="1:17" x14ac:dyDescent="0.4">
      <c r="A67" s="21" t="s">
        <v>80</v>
      </c>
      <c r="B67" s="53">
        <v>5000</v>
      </c>
      <c r="C67" s="53">
        <v>5000</v>
      </c>
      <c r="D67" s="53">
        <v>5000</v>
      </c>
      <c r="E67" s="53">
        <v>5000</v>
      </c>
      <c r="F67" s="53">
        <v>5000</v>
      </c>
      <c r="G67" s="53">
        <v>5000</v>
      </c>
      <c r="H67" s="53">
        <v>5000</v>
      </c>
      <c r="I67" s="53">
        <v>5000</v>
      </c>
      <c r="J67" s="61">
        <v>5000</v>
      </c>
      <c r="K67" s="53">
        <v>5000</v>
      </c>
      <c r="L67" s="53">
        <v>5000</v>
      </c>
      <c r="M67" s="53">
        <v>5000</v>
      </c>
      <c r="N67" s="53">
        <v>5000</v>
      </c>
      <c r="O67" s="53">
        <v>5000</v>
      </c>
      <c r="P67" s="53">
        <v>5000</v>
      </c>
      <c r="Q67" s="53">
        <v>5000</v>
      </c>
    </row>
    <row r="68" spans="1:17" s="31" customFormat="1" x14ac:dyDescent="0.4">
      <c r="B68" s="54"/>
      <c r="C68" s="54"/>
      <c r="D68" s="54"/>
      <c r="E68" s="54"/>
      <c r="F68" s="54"/>
      <c r="G68" s="54"/>
      <c r="H68" s="54"/>
      <c r="I68" s="54"/>
      <c r="J68" s="62"/>
      <c r="K68" s="54"/>
      <c r="L68" s="54"/>
      <c r="M68" s="54"/>
      <c r="N68" s="54"/>
      <c r="O68" s="54"/>
      <c r="P68" s="54"/>
      <c r="Q68" s="54"/>
    </row>
    <row r="69" spans="1:17" x14ac:dyDescent="0.4">
      <c r="A69" s="21" t="s">
        <v>31</v>
      </c>
      <c r="B69" s="53">
        <v>200000</v>
      </c>
      <c r="C69" s="53">
        <v>200000</v>
      </c>
      <c r="D69" s="53">
        <v>200000</v>
      </c>
      <c r="E69" s="53">
        <v>200000</v>
      </c>
      <c r="F69" s="53">
        <v>200000</v>
      </c>
      <c r="G69" s="53">
        <v>200000</v>
      </c>
      <c r="H69" s="53">
        <v>200000</v>
      </c>
      <c r="I69" s="53">
        <v>200000</v>
      </c>
      <c r="J69" s="61">
        <v>200000</v>
      </c>
      <c r="K69" s="53">
        <v>200000</v>
      </c>
      <c r="L69" s="53">
        <v>200000</v>
      </c>
      <c r="M69" s="53">
        <v>200000</v>
      </c>
      <c r="N69" s="53">
        <v>200000</v>
      </c>
      <c r="O69" s="53">
        <v>200000</v>
      </c>
      <c r="P69" s="53">
        <v>200000</v>
      </c>
      <c r="Q69" s="53">
        <v>200000</v>
      </c>
    </row>
    <row r="70" spans="1:17" x14ac:dyDescent="0.4">
      <c r="B70" s="44"/>
      <c r="C70" s="44"/>
      <c r="D70" s="44"/>
      <c r="E70" s="44"/>
      <c r="F70" s="44"/>
      <c r="G70" s="44"/>
      <c r="H70" s="44"/>
      <c r="I70" s="44"/>
      <c r="J70" s="58"/>
      <c r="K70" s="44"/>
      <c r="L70" s="44"/>
      <c r="M70" s="44"/>
      <c r="N70" s="44"/>
      <c r="O70" s="44"/>
      <c r="P70" s="44"/>
      <c r="Q70" s="44"/>
    </row>
    <row r="71" spans="1:17" x14ac:dyDescent="0.4">
      <c r="A71" s="21" t="s">
        <v>28</v>
      </c>
      <c r="B71" s="53">
        <v>55000</v>
      </c>
      <c r="C71" s="53">
        <v>55000</v>
      </c>
      <c r="D71" s="53">
        <v>55000</v>
      </c>
      <c r="E71" s="53">
        <v>55000</v>
      </c>
      <c r="F71" s="53">
        <v>55000</v>
      </c>
      <c r="G71" s="53">
        <v>55000</v>
      </c>
      <c r="H71" s="53">
        <v>55000</v>
      </c>
      <c r="I71" s="53">
        <v>55000</v>
      </c>
      <c r="J71" s="61">
        <v>55000</v>
      </c>
      <c r="K71" s="53">
        <v>55000</v>
      </c>
      <c r="L71" s="53">
        <v>55000</v>
      </c>
      <c r="M71" s="53">
        <v>55000</v>
      </c>
      <c r="N71" s="53">
        <v>55000</v>
      </c>
      <c r="O71" s="53">
        <v>55000</v>
      </c>
      <c r="P71" s="53">
        <v>55000</v>
      </c>
      <c r="Q71" s="53">
        <v>55000</v>
      </c>
    </row>
    <row r="72" spans="1:17" x14ac:dyDescent="0.4">
      <c r="B72" s="44"/>
      <c r="C72" s="44"/>
      <c r="D72" s="44"/>
      <c r="E72" s="44"/>
      <c r="F72" s="44"/>
      <c r="G72" s="44"/>
      <c r="H72" s="44"/>
      <c r="I72" s="44"/>
      <c r="J72" s="58"/>
      <c r="K72" s="44"/>
      <c r="L72" s="44"/>
      <c r="M72" s="44"/>
      <c r="N72" s="44"/>
      <c r="O72" s="44"/>
      <c r="P72" s="44"/>
      <c r="Q72" s="44"/>
    </row>
    <row r="73" spans="1:17" x14ac:dyDescent="0.4">
      <c r="A73" s="21" t="s">
        <v>23</v>
      </c>
      <c r="B73" s="53">
        <v>44000</v>
      </c>
      <c r="C73" s="53">
        <v>44000</v>
      </c>
      <c r="D73" s="53">
        <v>44000</v>
      </c>
      <c r="E73" s="53">
        <v>44000</v>
      </c>
      <c r="F73" s="53">
        <v>44000</v>
      </c>
      <c r="G73" s="53">
        <v>44000</v>
      </c>
      <c r="H73" s="53">
        <v>44000</v>
      </c>
      <c r="I73" s="53">
        <v>44000</v>
      </c>
      <c r="J73" s="61">
        <v>44000</v>
      </c>
      <c r="K73" s="53">
        <v>44000</v>
      </c>
      <c r="L73" s="53">
        <v>44000</v>
      </c>
      <c r="M73" s="53">
        <v>44000</v>
      </c>
      <c r="N73" s="53">
        <v>44000</v>
      </c>
      <c r="O73" s="53">
        <v>44000</v>
      </c>
      <c r="P73" s="53">
        <v>44000</v>
      </c>
      <c r="Q73" s="53">
        <v>44000</v>
      </c>
    </row>
    <row r="74" spans="1:17" x14ac:dyDescent="0.4">
      <c r="B74" s="44"/>
      <c r="C74" s="44"/>
      <c r="D74" s="44"/>
      <c r="E74" s="44"/>
      <c r="F74" s="44"/>
      <c r="G74" s="44"/>
      <c r="H74" s="44"/>
      <c r="I74" s="44"/>
      <c r="J74" s="58"/>
      <c r="K74" s="44"/>
      <c r="L74" s="44"/>
      <c r="M74" s="44"/>
      <c r="N74" s="44"/>
      <c r="O74" s="44"/>
      <c r="P74" s="44"/>
      <c r="Q74" s="44"/>
    </row>
    <row r="75" spans="1:17" x14ac:dyDescent="0.4">
      <c r="A75" s="21" t="s">
        <v>22</v>
      </c>
      <c r="B75" s="53">
        <v>60000</v>
      </c>
      <c r="C75" s="53">
        <v>60000</v>
      </c>
      <c r="D75" s="53">
        <v>60000</v>
      </c>
      <c r="E75" s="53">
        <v>60000</v>
      </c>
      <c r="F75" s="53">
        <v>60000</v>
      </c>
      <c r="G75" s="53">
        <v>60000</v>
      </c>
      <c r="H75" s="53">
        <v>60000</v>
      </c>
      <c r="I75" s="53">
        <v>60000</v>
      </c>
      <c r="J75" s="61">
        <v>60000</v>
      </c>
      <c r="K75" s="53">
        <v>60000</v>
      </c>
      <c r="L75" s="53">
        <v>60000</v>
      </c>
      <c r="M75" s="53">
        <v>60000</v>
      </c>
      <c r="N75" s="53">
        <v>60000</v>
      </c>
      <c r="O75" s="53">
        <v>60000</v>
      </c>
      <c r="P75" s="53">
        <v>60000</v>
      </c>
      <c r="Q75" s="53">
        <v>60000</v>
      </c>
    </row>
    <row r="76" spans="1:17" x14ac:dyDescent="0.4">
      <c r="B76" s="44"/>
      <c r="C76" s="44"/>
      <c r="D76" s="44"/>
      <c r="E76" s="44"/>
      <c r="F76" s="44"/>
      <c r="G76" s="44"/>
      <c r="H76" s="44"/>
      <c r="I76" s="44"/>
      <c r="J76" s="58"/>
      <c r="K76" s="44"/>
      <c r="L76" s="44"/>
      <c r="M76" s="44"/>
      <c r="N76" s="44"/>
      <c r="O76" s="44"/>
      <c r="P76" s="44"/>
      <c r="Q76" s="44"/>
    </row>
    <row r="77" spans="1:17" x14ac:dyDescent="0.4">
      <c r="B77" s="44"/>
      <c r="C77" s="44"/>
      <c r="D77" s="44"/>
      <c r="E77" s="44"/>
      <c r="F77" s="44"/>
      <c r="G77" s="44"/>
      <c r="H77" s="44"/>
      <c r="I77" s="44"/>
      <c r="J77" s="58"/>
      <c r="K77" s="44"/>
      <c r="L77" s="44"/>
      <c r="M77" s="44"/>
      <c r="N77" s="44"/>
      <c r="O77" s="44"/>
      <c r="P77" s="44"/>
      <c r="Q77" s="44"/>
    </row>
    <row r="78" spans="1:17" x14ac:dyDescent="0.4">
      <c r="A78" s="21" t="s">
        <v>17</v>
      </c>
      <c r="B78" s="53">
        <f t="shared" ref="B78:Q78" si="25">SUM(B79:B85)</f>
        <v>460000</v>
      </c>
      <c r="C78" s="53">
        <f t="shared" si="25"/>
        <v>460000</v>
      </c>
      <c r="D78" s="53">
        <f t="shared" si="25"/>
        <v>460000</v>
      </c>
      <c r="E78" s="53">
        <f t="shared" si="25"/>
        <v>460000</v>
      </c>
      <c r="F78" s="53">
        <f t="shared" si="25"/>
        <v>460000</v>
      </c>
      <c r="G78" s="53">
        <f t="shared" si="25"/>
        <v>460000</v>
      </c>
      <c r="H78" s="53">
        <f t="shared" si="25"/>
        <v>460000</v>
      </c>
      <c r="I78" s="53">
        <f t="shared" si="25"/>
        <v>460000</v>
      </c>
      <c r="J78" s="61">
        <f t="shared" si="25"/>
        <v>460000</v>
      </c>
      <c r="K78" s="53">
        <f t="shared" si="25"/>
        <v>460000</v>
      </c>
      <c r="L78" s="53">
        <f t="shared" si="25"/>
        <v>460000</v>
      </c>
      <c r="M78" s="53">
        <f t="shared" si="25"/>
        <v>460000</v>
      </c>
      <c r="N78" s="53">
        <f t="shared" si="25"/>
        <v>460000</v>
      </c>
      <c r="O78" s="53">
        <f t="shared" si="25"/>
        <v>460000</v>
      </c>
      <c r="P78" s="53">
        <f t="shared" si="25"/>
        <v>460000</v>
      </c>
      <c r="Q78" s="53">
        <f t="shared" si="25"/>
        <v>460000</v>
      </c>
    </row>
    <row r="79" spans="1:17" x14ac:dyDescent="0.4">
      <c r="A79" s="49" t="s">
        <v>161</v>
      </c>
      <c r="B79" s="44">
        <v>200000</v>
      </c>
      <c r="C79" s="44">
        <v>200000</v>
      </c>
      <c r="D79" s="44">
        <v>200000</v>
      </c>
      <c r="E79" s="44">
        <v>200000</v>
      </c>
      <c r="F79" s="44">
        <v>200000</v>
      </c>
      <c r="G79" s="44">
        <v>200000</v>
      </c>
      <c r="H79" s="44">
        <v>200000</v>
      </c>
      <c r="I79" s="44">
        <v>200000</v>
      </c>
      <c r="J79" s="58">
        <v>200000</v>
      </c>
      <c r="K79" s="44">
        <v>200000</v>
      </c>
      <c r="L79" s="44">
        <v>200000</v>
      </c>
      <c r="M79" s="44">
        <v>200000</v>
      </c>
      <c r="N79" s="44">
        <v>200000</v>
      </c>
      <c r="O79" s="44">
        <v>200000</v>
      </c>
      <c r="P79" s="44">
        <v>200000</v>
      </c>
      <c r="Q79" s="44">
        <v>200000</v>
      </c>
    </row>
    <row r="80" spans="1:17" x14ac:dyDescent="0.4">
      <c r="A80" s="49" t="s">
        <v>208</v>
      </c>
      <c r="B80" s="44">
        <v>215000</v>
      </c>
      <c r="C80" s="44">
        <v>215000</v>
      </c>
      <c r="D80" s="44">
        <v>215000</v>
      </c>
      <c r="E80" s="44">
        <v>215000</v>
      </c>
      <c r="F80" s="44">
        <v>215000</v>
      </c>
      <c r="G80" s="44">
        <v>215000</v>
      </c>
      <c r="H80" s="44">
        <v>215000</v>
      </c>
      <c r="I80" s="44">
        <v>215000</v>
      </c>
      <c r="J80" s="58">
        <v>215000</v>
      </c>
      <c r="K80" s="44">
        <v>215000</v>
      </c>
      <c r="L80" s="44">
        <v>215000</v>
      </c>
      <c r="M80" s="44">
        <v>215000</v>
      </c>
      <c r="N80" s="44">
        <v>215000</v>
      </c>
      <c r="O80" s="44">
        <v>215000</v>
      </c>
      <c r="P80" s="44">
        <v>215000</v>
      </c>
      <c r="Q80" s="44">
        <v>215000</v>
      </c>
    </row>
    <row r="81" spans="1:17" x14ac:dyDescent="0.4">
      <c r="A81" s="49" t="s">
        <v>162</v>
      </c>
      <c r="B81" s="44">
        <v>45000</v>
      </c>
      <c r="C81" s="44">
        <v>45000</v>
      </c>
      <c r="D81" s="44">
        <v>45000</v>
      </c>
      <c r="E81" s="44">
        <v>45000</v>
      </c>
      <c r="F81" s="44">
        <v>45000</v>
      </c>
      <c r="G81" s="44">
        <v>45000</v>
      </c>
      <c r="H81" s="44">
        <v>45000</v>
      </c>
      <c r="I81" s="44">
        <v>45000</v>
      </c>
      <c r="J81" s="58">
        <v>45000</v>
      </c>
      <c r="K81" s="44">
        <v>45000</v>
      </c>
      <c r="L81" s="44">
        <v>45000</v>
      </c>
      <c r="M81" s="44">
        <v>45000</v>
      </c>
      <c r="N81" s="44">
        <v>45000</v>
      </c>
      <c r="O81" s="44">
        <v>45000</v>
      </c>
      <c r="P81" s="44">
        <v>45000</v>
      </c>
      <c r="Q81" s="44">
        <v>45000</v>
      </c>
    </row>
    <row r="82" spans="1:17" x14ac:dyDescent="0.4">
      <c r="A82" s="49" t="s">
        <v>229</v>
      </c>
      <c r="B82" s="44">
        <f>B4*3.3%</f>
        <v>0</v>
      </c>
      <c r="C82" s="44">
        <f t="shared" ref="C82:Q82" si="26">C4*3.3%</f>
        <v>0</v>
      </c>
      <c r="D82" s="44">
        <f t="shared" si="26"/>
        <v>0</v>
      </c>
      <c r="E82" s="44">
        <f t="shared" si="26"/>
        <v>0</v>
      </c>
      <c r="F82" s="44">
        <f t="shared" si="26"/>
        <v>0</v>
      </c>
      <c r="G82" s="44">
        <f t="shared" si="26"/>
        <v>0</v>
      </c>
      <c r="H82" s="44">
        <f t="shared" si="26"/>
        <v>0</v>
      </c>
      <c r="I82" s="44">
        <f t="shared" si="26"/>
        <v>0</v>
      </c>
      <c r="J82" s="58">
        <f t="shared" si="26"/>
        <v>0</v>
      </c>
      <c r="K82" s="44">
        <f t="shared" si="26"/>
        <v>0</v>
      </c>
      <c r="L82" s="44">
        <f t="shared" si="26"/>
        <v>0</v>
      </c>
      <c r="M82" s="44">
        <f t="shared" si="26"/>
        <v>0</v>
      </c>
      <c r="N82" s="44">
        <f t="shared" si="26"/>
        <v>0</v>
      </c>
      <c r="O82" s="44">
        <f t="shared" si="26"/>
        <v>0</v>
      </c>
      <c r="P82" s="44">
        <f t="shared" si="26"/>
        <v>0</v>
      </c>
      <c r="Q82" s="44">
        <f t="shared" si="26"/>
        <v>0</v>
      </c>
    </row>
    <row r="83" spans="1:17" x14ac:dyDescent="0.4">
      <c r="A83" s="71" t="s">
        <v>227</v>
      </c>
      <c r="B83" s="44"/>
      <c r="C83" s="44"/>
      <c r="D83" s="44"/>
      <c r="E83" s="44"/>
      <c r="F83" s="44"/>
      <c r="G83" s="44"/>
      <c r="H83" s="44"/>
      <c r="I83" s="44"/>
      <c r="J83" s="58"/>
      <c r="K83" s="44"/>
      <c r="L83" s="44"/>
      <c r="M83" s="44"/>
      <c r="N83" s="44"/>
      <c r="O83" s="44"/>
      <c r="P83" s="44"/>
      <c r="Q83" s="44"/>
    </row>
    <row r="84" spans="1:17" x14ac:dyDescent="0.4">
      <c r="A84" s="49"/>
      <c r="B84" s="44"/>
      <c r="C84" s="44"/>
      <c r="D84" s="44"/>
      <c r="E84" s="44"/>
      <c r="F84" s="44"/>
      <c r="G84" s="44"/>
      <c r="H84" s="44"/>
      <c r="I84" s="44"/>
      <c r="J84" s="58"/>
      <c r="K84" s="44"/>
      <c r="L84" s="44"/>
      <c r="M84" s="44"/>
      <c r="N84" s="44"/>
      <c r="O84" s="44"/>
      <c r="P84" s="44"/>
      <c r="Q84" s="44"/>
    </row>
    <row r="85" spans="1:17" x14ac:dyDescent="0.4">
      <c r="B85" s="44"/>
      <c r="C85" s="44"/>
      <c r="D85" s="44"/>
      <c r="E85" s="44"/>
      <c r="F85" s="44"/>
      <c r="G85" s="44"/>
      <c r="H85" s="44"/>
      <c r="I85" s="44"/>
      <c r="J85" s="58"/>
      <c r="K85" s="44"/>
      <c r="L85" s="44"/>
      <c r="M85" s="44"/>
      <c r="N85" s="44"/>
      <c r="O85" s="44"/>
      <c r="P85" s="44"/>
      <c r="Q85" s="44"/>
    </row>
    <row r="86" spans="1:17" x14ac:dyDescent="0.4">
      <c r="A86" s="21" t="s">
        <v>19</v>
      </c>
      <c r="B86" s="53">
        <v>50000</v>
      </c>
      <c r="C86" s="53">
        <v>50000</v>
      </c>
      <c r="D86" s="53">
        <v>50000</v>
      </c>
      <c r="E86" s="53">
        <v>50000</v>
      </c>
      <c r="F86" s="53">
        <v>50000</v>
      </c>
      <c r="G86" s="53">
        <v>50000</v>
      </c>
      <c r="H86" s="53">
        <v>50000</v>
      </c>
      <c r="I86" s="53">
        <v>50000</v>
      </c>
      <c r="J86" s="61">
        <v>50000</v>
      </c>
      <c r="K86" s="53">
        <v>50000</v>
      </c>
      <c r="L86" s="53">
        <v>50000</v>
      </c>
      <c r="M86" s="53">
        <v>50000</v>
      </c>
      <c r="N86" s="53">
        <v>50000</v>
      </c>
      <c r="O86" s="53">
        <v>50000</v>
      </c>
      <c r="P86" s="53">
        <v>50000</v>
      </c>
      <c r="Q86" s="53">
        <v>50000</v>
      </c>
    </row>
    <row r="87" spans="1:17" x14ac:dyDescent="0.4">
      <c r="B87" s="44"/>
      <c r="C87" s="44"/>
      <c r="D87" s="44"/>
      <c r="E87" s="44"/>
      <c r="F87" s="44"/>
      <c r="G87" s="44"/>
      <c r="H87" s="44"/>
      <c r="I87" s="44"/>
      <c r="J87" s="58"/>
      <c r="K87" s="44"/>
      <c r="L87" s="44"/>
      <c r="M87" s="44"/>
      <c r="N87" s="44"/>
      <c r="O87" s="44"/>
      <c r="P87" s="44"/>
      <c r="Q87" s="44"/>
    </row>
    <row r="88" spans="1:17" x14ac:dyDescent="0.4">
      <c r="A88" s="21" t="s">
        <v>18</v>
      </c>
      <c r="B88" s="53">
        <v>21000</v>
      </c>
      <c r="C88" s="53">
        <v>21000</v>
      </c>
      <c r="D88" s="53">
        <v>21000</v>
      </c>
      <c r="E88" s="53">
        <v>21000</v>
      </c>
      <c r="F88" s="53">
        <v>21000</v>
      </c>
      <c r="G88" s="53">
        <v>21000</v>
      </c>
      <c r="H88" s="53">
        <v>21000</v>
      </c>
      <c r="I88" s="53">
        <v>21000</v>
      </c>
      <c r="J88" s="61">
        <v>21000</v>
      </c>
      <c r="K88" s="53">
        <v>21000</v>
      </c>
      <c r="L88" s="53">
        <v>21000</v>
      </c>
      <c r="M88" s="53">
        <v>21000</v>
      </c>
      <c r="N88" s="53">
        <v>21000</v>
      </c>
      <c r="O88" s="53">
        <v>21000</v>
      </c>
      <c r="P88" s="53">
        <v>21000</v>
      </c>
      <c r="Q88" s="53">
        <v>21000</v>
      </c>
    </row>
    <row r="89" spans="1:17" x14ac:dyDescent="0.4">
      <c r="B89" s="44"/>
      <c r="C89" s="44"/>
      <c r="D89" s="44"/>
      <c r="E89" s="44"/>
      <c r="F89" s="44"/>
      <c r="G89" s="44"/>
      <c r="H89" s="44"/>
      <c r="I89" s="44"/>
      <c r="J89" s="58"/>
      <c r="K89" s="44"/>
      <c r="L89" s="44"/>
      <c r="M89" s="44"/>
      <c r="N89" s="44"/>
      <c r="O89" s="44"/>
      <c r="P89" s="44"/>
      <c r="Q89" s="44"/>
    </row>
    <row r="90" spans="1:17" x14ac:dyDescent="0.4">
      <c r="A90" s="21" t="s">
        <v>16</v>
      </c>
      <c r="B90" s="53">
        <v>55000</v>
      </c>
      <c r="C90" s="53">
        <v>55000</v>
      </c>
      <c r="D90" s="53">
        <v>55000</v>
      </c>
      <c r="E90" s="53">
        <v>55000</v>
      </c>
      <c r="F90" s="53">
        <v>55000</v>
      </c>
      <c r="G90" s="53">
        <v>55000</v>
      </c>
      <c r="H90" s="53">
        <v>55000</v>
      </c>
      <c r="I90" s="53">
        <v>55000</v>
      </c>
      <c r="J90" s="61">
        <v>55000</v>
      </c>
      <c r="K90" s="53">
        <v>55000</v>
      </c>
      <c r="L90" s="53">
        <v>55000</v>
      </c>
      <c r="M90" s="53">
        <v>55000</v>
      </c>
      <c r="N90" s="53">
        <v>55000</v>
      </c>
      <c r="O90" s="53">
        <v>55000</v>
      </c>
      <c r="P90" s="53">
        <v>55000</v>
      </c>
      <c r="Q90" s="53">
        <v>55000</v>
      </c>
    </row>
    <row r="91" spans="1:17" x14ac:dyDescent="0.4">
      <c r="B91" s="44"/>
      <c r="C91" s="44"/>
      <c r="D91" s="44"/>
      <c r="E91" s="44"/>
      <c r="F91" s="44"/>
      <c r="G91" s="44"/>
      <c r="H91" s="44"/>
      <c r="I91" s="44"/>
      <c r="J91" s="58"/>
      <c r="K91" s="44"/>
      <c r="L91" s="44"/>
      <c r="M91" s="44"/>
      <c r="N91" s="44"/>
      <c r="O91" s="44"/>
      <c r="P91" s="44"/>
      <c r="Q91" s="44"/>
    </row>
    <row r="92" spans="1:17" x14ac:dyDescent="0.4">
      <c r="A92" s="21" t="s">
        <v>13</v>
      </c>
      <c r="B92" s="53">
        <f t="shared" ref="B92:G92" si="27">SUM(B93:B101)</f>
        <v>1220500</v>
      </c>
      <c r="C92" s="53">
        <f t="shared" si="27"/>
        <v>1220500</v>
      </c>
      <c r="D92" s="53">
        <f t="shared" si="27"/>
        <v>1220500</v>
      </c>
      <c r="E92" s="53">
        <f t="shared" si="27"/>
        <v>1220500</v>
      </c>
      <c r="F92" s="53">
        <f t="shared" si="27"/>
        <v>1087500</v>
      </c>
      <c r="G92" s="53">
        <f t="shared" si="27"/>
        <v>1087500</v>
      </c>
      <c r="H92" s="53">
        <f t="shared" ref="H92:Q92" si="28">SUM(H93:H101)</f>
        <v>1087500</v>
      </c>
      <c r="I92" s="53">
        <f t="shared" si="28"/>
        <v>1087500</v>
      </c>
      <c r="J92" s="61">
        <f t="shared" si="28"/>
        <v>1087500</v>
      </c>
      <c r="K92" s="53">
        <f t="shared" si="28"/>
        <v>1087500</v>
      </c>
      <c r="L92" s="53">
        <f t="shared" si="28"/>
        <v>1087500</v>
      </c>
      <c r="M92" s="53">
        <f t="shared" si="28"/>
        <v>1087500</v>
      </c>
      <c r="N92" s="53">
        <f t="shared" si="28"/>
        <v>1087500</v>
      </c>
      <c r="O92" s="53">
        <f t="shared" si="28"/>
        <v>1087500</v>
      </c>
      <c r="P92" s="53">
        <f t="shared" si="28"/>
        <v>1087500</v>
      </c>
      <c r="Q92" s="53">
        <f t="shared" si="28"/>
        <v>1087500</v>
      </c>
    </row>
    <row r="93" spans="1:17" x14ac:dyDescent="0.4">
      <c r="A93" t="s">
        <v>176</v>
      </c>
      <c r="B93" s="44">
        <v>133000</v>
      </c>
      <c r="C93" s="44">
        <v>133000</v>
      </c>
      <c r="D93" s="44">
        <v>133000</v>
      </c>
      <c r="E93" s="44">
        <v>133000</v>
      </c>
      <c r="F93" s="48">
        <v>0</v>
      </c>
      <c r="G93" s="48">
        <v>0</v>
      </c>
      <c r="H93" s="48">
        <v>0</v>
      </c>
      <c r="I93" s="48">
        <v>0</v>
      </c>
      <c r="J93" s="63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</row>
    <row r="94" spans="1:17" x14ac:dyDescent="0.4">
      <c r="A94" t="s">
        <v>177</v>
      </c>
      <c r="B94" s="44">
        <v>234000</v>
      </c>
      <c r="C94" s="44">
        <v>234000</v>
      </c>
      <c r="D94" s="44">
        <v>234000</v>
      </c>
      <c r="E94" s="44">
        <v>234000</v>
      </c>
      <c r="F94" s="44">
        <v>234000</v>
      </c>
      <c r="G94" s="44">
        <v>234000</v>
      </c>
      <c r="H94" s="44">
        <v>234000</v>
      </c>
      <c r="I94" s="44">
        <v>234000</v>
      </c>
      <c r="J94" s="58">
        <v>234000</v>
      </c>
      <c r="K94" s="44">
        <v>234000</v>
      </c>
      <c r="L94" s="44">
        <v>234000</v>
      </c>
      <c r="M94" s="44">
        <v>234000</v>
      </c>
      <c r="N94" s="44">
        <v>234000</v>
      </c>
      <c r="O94" s="44">
        <v>234000</v>
      </c>
      <c r="P94" s="44">
        <v>234000</v>
      </c>
      <c r="Q94" s="44">
        <v>234000</v>
      </c>
    </row>
    <row r="95" spans="1:17" x14ac:dyDescent="0.4">
      <c r="A95" t="s">
        <v>178</v>
      </c>
      <c r="B95" s="44">
        <v>135000</v>
      </c>
      <c r="C95" s="44">
        <v>135000</v>
      </c>
      <c r="D95" s="44">
        <v>135000</v>
      </c>
      <c r="E95" s="44">
        <v>135000</v>
      </c>
      <c r="F95" s="44">
        <v>135000</v>
      </c>
      <c r="G95" s="44">
        <v>135000</v>
      </c>
      <c r="H95" s="44">
        <v>135000</v>
      </c>
      <c r="I95" s="44">
        <v>135000</v>
      </c>
      <c r="J95" s="58">
        <v>135000</v>
      </c>
      <c r="K95" s="44">
        <v>135000</v>
      </c>
      <c r="L95" s="44">
        <v>135000</v>
      </c>
      <c r="M95" s="44">
        <v>135000</v>
      </c>
      <c r="N95" s="44">
        <v>135000</v>
      </c>
      <c r="O95" s="44">
        <v>135000</v>
      </c>
      <c r="P95" s="44">
        <v>135000</v>
      </c>
      <c r="Q95" s="44">
        <v>135000</v>
      </c>
    </row>
    <row r="96" spans="1:17" x14ac:dyDescent="0.4">
      <c r="A96" t="s">
        <v>179</v>
      </c>
      <c r="B96" s="44">
        <v>50000</v>
      </c>
      <c r="C96" s="44">
        <v>50000</v>
      </c>
      <c r="D96" s="44">
        <v>50000</v>
      </c>
      <c r="E96" s="44">
        <v>50000</v>
      </c>
      <c r="F96" s="44">
        <v>50000</v>
      </c>
      <c r="G96" s="44">
        <v>50000</v>
      </c>
      <c r="H96" s="44">
        <v>50000</v>
      </c>
      <c r="I96" s="44">
        <v>50000</v>
      </c>
      <c r="J96" s="58">
        <v>50000</v>
      </c>
      <c r="K96" s="44">
        <v>50000</v>
      </c>
      <c r="L96" s="44">
        <v>50000</v>
      </c>
      <c r="M96" s="44">
        <v>50000</v>
      </c>
      <c r="N96" s="44">
        <v>50000</v>
      </c>
      <c r="O96" s="44">
        <v>50000</v>
      </c>
      <c r="P96" s="44">
        <v>50000</v>
      </c>
      <c r="Q96" s="44">
        <v>50000</v>
      </c>
    </row>
    <row r="97" spans="1:17" x14ac:dyDescent="0.4">
      <c r="A97" t="s">
        <v>129</v>
      </c>
      <c r="B97" s="44">
        <v>145000</v>
      </c>
      <c r="C97" s="44">
        <v>145000</v>
      </c>
      <c r="D97" s="44">
        <v>145000</v>
      </c>
      <c r="E97" s="44">
        <v>145000</v>
      </c>
      <c r="F97" s="44">
        <v>145000</v>
      </c>
      <c r="G97" s="44">
        <v>145000</v>
      </c>
      <c r="H97" s="44">
        <v>145000</v>
      </c>
      <c r="I97" s="44">
        <v>145000</v>
      </c>
      <c r="J97" s="58">
        <v>145000</v>
      </c>
      <c r="K97" s="44">
        <v>145000</v>
      </c>
      <c r="L97" s="44">
        <v>145000</v>
      </c>
      <c r="M97" s="44">
        <v>145000</v>
      </c>
      <c r="N97" s="44">
        <v>145000</v>
      </c>
      <c r="O97" s="44">
        <v>145000</v>
      </c>
      <c r="P97" s="44">
        <v>145000</v>
      </c>
      <c r="Q97" s="44">
        <v>145000</v>
      </c>
    </row>
    <row r="98" spans="1:17" x14ac:dyDescent="0.4">
      <c r="A98" t="s">
        <v>154</v>
      </c>
      <c r="B98" s="44">
        <v>38500</v>
      </c>
      <c r="C98" s="44">
        <v>38500</v>
      </c>
      <c r="D98" s="44">
        <v>38500</v>
      </c>
      <c r="E98" s="44">
        <v>38500</v>
      </c>
      <c r="F98" s="44">
        <v>38500</v>
      </c>
      <c r="G98" s="44">
        <v>38500</v>
      </c>
      <c r="H98" s="44">
        <v>38500</v>
      </c>
      <c r="I98" s="44">
        <v>38500</v>
      </c>
      <c r="J98" s="58">
        <v>38500</v>
      </c>
      <c r="K98" s="44">
        <v>38500</v>
      </c>
      <c r="L98" s="44">
        <v>38500</v>
      </c>
      <c r="M98" s="44">
        <v>38500</v>
      </c>
      <c r="N98" s="44">
        <v>38500</v>
      </c>
      <c r="O98" s="44">
        <v>38500</v>
      </c>
      <c r="P98" s="44">
        <v>38500</v>
      </c>
      <c r="Q98" s="44">
        <v>38500</v>
      </c>
    </row>
    <row r="99" spans="1:17" x14ac:dyDescent="0.4">
      <c r="A99" t="s">
        <v>180</v>
      </c>
      <c r="B99" s="44">
        <v>300000</v>
      </c>
      <c r="C99" s="44">
        <v>300000</v>
      </c>
      <c r="D99" s="44">
        <v>300000</v>
      </c>
      <c r="E99" s="44">
        <v>300000</v>
      </c>
      <c r="F99" s="44">
        <v>300000</v>
      </c>
      <c r="G99" s="44">
        <v>300000</v>
      </c>
      <c r="H99" s="44">
        <v>300000</v>
      </c>
      <c r="I99" s="44">
        <v>300000</v>
      </c>
      <c r="J99" s="58">
        <v>300000</v>
      </c>
      <c r="K99" s="44">
        <v>300000</v>
      </c>
      <c r="L99" s="44">
        <v>300000</v>
      </c>
      <c r="M99" s="44">
        <v>300000</v>
      </c>
      <c r="N99" s="44">
        <v>300000</v>
      </c>
      <c r="O99" s="44">
        <v>300000</v>
      </c>
      <c r="P99" s="44">
        <v>300000</v>
      </c>
      <c r="Q99" s="44">
        <v>300000</v>
      </c>
    </row>
    <row r="100" spans="1:17" x14ac:dyDescent="0.4">
      <c r="A100" t="s">
        <v>181</v>
      </c>
      <c r="B100" s="44">
        <v>100000</v>
      </c>
      <c r="C100" s="44">
        <v>100000</v>
      </c>
      <c r="D100" s="44">
        <v>100000</v>
      </c>
      <c r="E100" s="44">
        <v>100000</v>
      </c>
      <c r="F100" s="44">
        <v>100000</v>
      </c>
      <c r="G100" s="44">
        <v>100000</v>
      </c>
      <c r="H100" s="44">
        <v>100000</v>
      </c>
      <c r="I100" s="44">
        <v>100000</v>
      </c>
      <c r="J100" s="58">
        <v>100000</v>
      </c>
      <c r="K100" s="44">
        <v>100000</v>
      </c>
      <c r="L100" s="44">
        <v>100000</v>
      </c>
      <c r="M100" s="44">
        <v>100000</v>
      </c>
      <c r="N100" s="44">
        <v>100000</v>
      </c>
      <c r="O100" s="44">
        <v>100000</v>
      </c>
      <c r="P100" s="44">
        <v>100000</v>
      </c>
      <c r="Q100" s="44">
        <v>100000</v>
      </c>
    </row>
    <row r="101" spans="1:17" x14ac:dyDescent="0.4">
      <c r="A101" t="s">
        <v>182</v>
      </c>
      <c r="B101" s="44">
        <v>85000</v>
      </c>
      <c r="C101" s="44">
        <v>85000</v>
      </c>
      <c r="D101" s="44">
        <v>85000</v>
      </c>
      <c r="E101" s="44">
        <v>85000</v>
      </c>
      <c r="F101" s="44">
        <v>85000</v>
      </c>
      <c r="G101" s="44">
        <v>85000</v>
      </c>
      <c r="H101" s="44">
        <v>85000</v>
      </c>
      <c r="I101" s="44">
        <v>85000</v>
      </c>
      <c r="J101" s="58">
        <v>85000</v>
      </c>
      <c r="K101" s="44">
        <v>85000</v>
      </c>
      <c r="L101" s="44">
        <v>85000</v>
      </c>
      <c r="M101" s="44">
        <v>85000</v>
      </c>
      <c r="N101" s="44">
        <v>85000</v>
      </c>
      <c r="O101" s="44">
        <v>85000</v>
      </c>
      <c r="P101" s="44">
        <v>85000</v>
      </c>
      <c r="Q101" s="44">
        <v>85000</v>
      </c>
    </row>
    <row r="102" spans="1:17" x14ac:dyDescent="0.4">
      <c r="B102" s="44"/>
      <c r="C102" s="44"/>
      <c r="D102" s="44"/>
      <c r="E102" s="44"/>
      <c r="F102" s="44"/>
      <c r="G102" s="44"/>
      <c r="H102" s="44"/>
      <c r="I102" s="44"/>
      <c r="J102" s="58"/>
      <c r="K102" s="44"/>
      <c r="L102" s="44"/>
      <c r="M102" s="44"/>
      <c r="N102" s="44"/>
      <c r="O102" s="44"/>
      <c r="P102" s="44"/>
      <c r="Q102" s="44"/>
    </row>
    <row r="103" spans="1:17" x14ac:dyDescent="0.4">
      <c r="B103" s="44"/>
      <c r="C103" s="44"/>
      <c r="D103" s="44"/>
      <c r="E103" s="44"/>
      <c r="F103" s="44"/>
      <c r="G103" s="44"/>
      <c r="H103" s="44"/>
      <c r="I103" s="44"/>
      <c r="J103" s="58"/>
      <c r="K103" s="44"/>
      <c r="L103" s="44"/>
      <c r="M103" s="44"/>
      <c r="N103" s="44"/>
      <c r="O103" s="44"/>
      <c r="P103" s="44"/>
      <c r="Q103" s="44"/>
    </row>
    <row r="104" spans="1:17" x14ac:dyDescent="0.4">
      <c r="A104" s="21" t="s">
        <v>9</v>
      </c>
      <c r="B104" s="53">
        <f>SUM(B105:B110)</f>
        <v>104500</v>
      </c>
      <c r="C104" s="53">
        <f t="shared" ref="C104:G104" si="29">SUM(C105:C110)</f>
        <v>104500</v>
      </c>
      <c r="D104" s="53">
        <f t="shared" si="29"/>
        <v>104500</v>
      </c>
      <c r="E104" s="53">
        <f t="shared" si="29"/>
        <v>104500</v>
      </c>
      <c r="F104" s="53">
        <f t="shared" si="29"/>
        <v>104500</v>
      </c>
      <c r="G104" s="53">
        <f t="shared" si="29"/>
        <v>104500</v>
      </c>
      <c r="H104" s="53">
        <f t="shared" ref="H104" si="30">SUM(H105:H110)</f>
        <v>104500</v>
      </c>
      <c r="I104" s="53">
        <f t="shared" ref="I104" si="31">SUM(I105:I110)</f>
        <v>104500</v>
      </c>
      <c r="J104" s="61">
        <f t="shared" ref="J104" si="32">SUM(J105:J110)</f>
        <v>104500</v>
      </c>
      <c r="K104" s="53">
        <f t="shared" ref="K104:L104" si="33">SUM(K105:K110)</f>
        <v>104500</v>
      </c>
      <c r="L104" s="53">
        <f t="shared" si="33"/>
        <v>104500</v>
      </c>
      <c r="M104" s="53">
        <f t="shared" ref="M104" si="34">SUM(M105:M110)</f>
        <v>104500</v>
      </c>
      <c r="N104" s="53">
        <f t="shared" ref="N104" si="35">SUM(N105:N110)</f>
        <v>104500</v>
      </c>
      <c r="O104" s="53">
        <f t="shared" ref="O104" si="36">SUM(O105:O110)</f>
        <v>104500</v>
      </c>
      <c r="P104" s="53">
        <f t="shared" ref="P104:Q104" si="37">SUM(P105:P110)</f>
        <v>104500</v>
      </c>
      <c r="Q104" s="53">
        <f t="shared" si="37"/>
        <v>104500</v>
      </c>
    </row>
    <row r="105" spans="1:17" x14ac:dyDescent="0.4">
      <c r="A105" s="49" t="s">
        <v>9</v>
      </c>
      <c r="B105" s="44">
        <v>45000</v>
      </c>
      <c r="C105" s="44">
        <v>45000</v>
      </c>
      <c r="D105" s="44">
        <v>45000</v>
      </c>
      <c r="E105" s="44">
        <v>45000</v>
      </c>
      <c r="F105" s="44">
        <v>45000</v>
      </c>
      <c r="G105" s="44">
        <v>45000</v>
      </c>
      <c r="H105" s="44">
        <v>45000</v>
      </c>
      <c r="I105" s="44">
        <v>45000</v>
      </c>
      <c r="J105" s="58">
        <v>45000</v>
      </c>
      <c r="K105" s="44">
        <v>45000</v>
      </c>
      <c r="L105" s="44">
        <v>45000</v>
      </c>
      <c r="M105" s="44">
        <v>45000</v>
      </c>
      <c r="N105" s="44">
        <v>45000</v>
      </c>
      <c r="O105" s="44">
        <v>45000</v>
      </c>
      <c r="P105" s="44">
        <v>45000</v>
      </c>
      <c r="Q105" s="44">
        <v>45000</v>
      </c>
    </row>
    <row r="106" spans="1:17" x14ac:dyDescent="0.4">
      <c r="A106" s="49" t="s">
        <v>209</v>
      </c>
      <c r="B106" s="44">
        <v>29000</v>
      </c>
      <c r="C106" s="44">
        <v>29000</v>
      </c>
      <c r="D106" s="44">
        <v>29000</v>
      </c>
      <c r="E106" s="44">
        <v>29000</v>
      </c>
      <c r="F106" s="44">
        <v>29000</v>
      </c>
      <c r="G106" s="44">
        <v>29000</v>
      </c>
      <c r="H106" s="44">
        <v>29000</v>
      </c>
      <c r="I106" s="44">
        <v>29000</v>
      </c>
      <c r="J106" s="58">
        <v>29000</v>
      </c>
      <c r="K106" s="44">
        <v>29000</v>
      </c>
      <c r="L106" s="44">
        <v>29000</v>
      </c>
      <c r="M106" s="44">
        <v>29000</v>
      </c>
      <c r="N106" s="44">
        <v>29000</v>
      </c>
      <c r="O106" s="44">
        <v>29000</v>
      </c>
      <c r="P106" s="44">
        <v>29000</v>
      </c>
      <c r="Q106" s="44">
        <v>29000</v>
      </c>
    </row>
    <row r="107" spans="1:17" x14ac:dyDescent="0.4">
      <c r="A107" s="49" t="s">
        <v>210</v>
      </c>
      <c r="B107" s="44">
        <v>10000</v>
      </c>
      <c r="C107" s="44">
        <v>10000</v>
      </c>
      <c r="D107" s="44">
        <v>10000</v>
      </c>
      <c r="E107" s="44">
        <v>10000</v>
      </c>
      <c r="F107" s="44">
        <v>10000</v>
      </c>
      <c r="G107" s="44">
        <v>10000</v>
      </c>
      <c r="H107" s="44">
        <v>10000</v>
      </c>
      <c r="I107" s="44">
        <v>10000</v>
      </c>
      <c r="J107" s="58">
        <v>10000</v>
      </c>
      <c r="K107" s="44">
        <v>10000</v>
      </c>
      <c r="L107" s="44">
        <v>10000</v>
      </c>
      <c r="M107" s="44">
        <v>10000</v>
      </c>
      <c r="N107" s="44">
        <v>10000</v>
      </c>
      <c r="O107" s="44">
        <v>10000</v>
      </c>
      <c r="P107" s="44">
        <v>10000</v>
      </c>
      <c r="Q107" s="44">
        <v>10000</v>
      </c>
    </row>
    <row r="108" spans="1:17" x14ac:dyDescent="0.4">
      <c r="A108" s="49" t="s">
        <v>211</v>
      </c>
      <c r="B108" s="44">
        <v>9500</v>
      </c>
      <c r="C108" s="44">
        <v>9500</v>
      </c>
      <c r="D108" s="44">
        <v>9500</v>
      </c>
      <c r="E108" s="44">
        <v>9500</v>
      </c>
      <c r="F108" s="44">
        <v>9500</v>
      </c>
      <c r="G108" s="44">
        <v>9500</v>
      </c>
      <c r="H108" s="44">
        <v>9500</v>
      </c>
      <c r="I108" s="44">
        <v>9500</v>
      </c>
      <c r="J108" s="58">
        <v>9500</v>
      </c>
      <c r="K108" s="44">
        <v>9500</v>
      </c>
      <c r="L108" s="44">
        <v>9500</v>
      </c>
      <c r="M108" s="44">
        <v>9500</v>
      </c>
      <c r="N108" s="44">
        <v>9500</v>
      </c>
      <c r="O108" s="44">
        <v>9500</v>
      </c>
      <c r="P108" s="44">
        <v>9500</v>
      </c>
      <c r="Q108" s="44">
        <v>9500</v>
      </c>
    </row>
    <row r="109" spans="1:17" x14ac:dyDescent="0.4">
      <c r="A109" s="49" t="s">
        <v>212</v>
      </c>
      <c r="B109" s="44">
        <v>11000</v>
      </c>
      <c r="C109" s="44">
        <v>11000</v>
      </c>
      <c r="D109" s="44">
        <v>11000</v>
      </c>
      <c r="E109" s="44">
        <v>11000</v>
      </c>
      <c r="F109" s="44">
        <v>11000</v>
      </c>
      <c r="G109" s="44">
        <v>11000</v>
      </c>
      <c r="H109" s="44">
        <v>11000</v>
      </c>
      <c r="I109" s="44">
        <v>11000</v>
      </c>
      <c r="J109" s="58">
        <v>11000</v>
      </c>
      <c r="K109" s="44">
        <v>11000</v>
      </c>
      <c r="L109" s="44">
        <v>11000</v>
      </c>
      <c r="M109" s="44">
        <v>11000</v>
      </c>
      <c r="N109" s="44">
        <v>11000</v>
      </c>
      <c r="O109" s="44">
        <v>11000</v>
      </c>
      <c r="P109" s="44">
        <v>11000</v>
      </c>
      <c r="Q109" s="44">
        <v>11000</v>
      </c>
    </row>
    <row r="110" spans="1:17" x14ac:dyDescent="0.4">
      <c r="B110" s="44"/>
      <c r="C110" s="44"/>
      <c r="D110" s="44"/>
      <c r="E110" s="44"/>
      <c r="F110" s="44"/>
      <c r="G110" s="44"/>
      <c r="H110" s="44"/>
      <c r="I110" s="44"/>
      <c r="J110" s="58"/>
      <c r="K110" s="44"/>
      <c r="L110" s="44"/>
      <c r="M110" s="44"/>
      <c r="N110" s="44"/>
      <c r="O110" s="44"/>
      <c r="P110" s="44"/>
      <c r="Q110" s="44"/>
    </row>
    <row r="111" spans="1:17" x14ac:dyDescent="0.4">
      <c r="A111" s="21" t="s">
        <v>8</v>
      </c>
      <c r="B111" s="53">
        <f>SUM(B112:B117)</f>
        <v>1250000</v>
      </c>
      <c r="C111" s="53">
        <f t="shared" ref="C111:Q111" si="38">SUM(C112:C117)</f>
        <v>1250000</v>
      </c>
      <c r="D111" s="53">
        <f t="shared" si="38"/>
        <v>1250000</v>
      </c>
      <c r="E111" s="53">
        <f t="shared" si="38"/>
        <v>1250000</v>
      </c>
      <c r="F111" s="53">
        <f t="shared" si="38"/>
        <v>1250000</v>
      </c>
      <c r="G111" s="53">
        <f t="shared" si="38"/>
        <v>1250000</v>
      </c>
      <c r="H111" s="53">
        <f t="shared" si="38"/>
        <v>1250000</v>
      </c>
      <c r="I111" s="53">
        <f t="shared" si="38"/>
        <v>1250000</v>
      </c>
      <c r="J111" s="61">
        <f t="shared" si="38"/>
        <v>1250000</v>
      </c>
      <c r="K111" s="53">
        <f t="shared" si="38"/>
        <v>1250000</v>
      </c>
      <c r="L111" s="53">
        <f t="shared" si="38"/>
        <v>1250000</v>
      </c>
      <c r="M111" s="53">
        <f t="shared" si="38"/>
        <v>1250000</v>
      </c>
      <c r="N111" s="53">
        <f t="shared" si="38"/>
        <v>1250000</v>
      </c>
      <c r="O111" s="53">
        <f t="shared" si="38"/>
        <v>1250000</v>
      </c>
      <c r="P111" s="53">
        <f t="shared" si="38"/>
        <v>1250000</v>
      </c>
      <c r="Q111" s="53">
        <f t="shared" si="38"/>
        <v>1250000</v>
      </c>
    </row>
    <row r="112" spans="1:17" x14ac:dyDescent="0.4">
      <c r="A112" s="49" t="s">
        <v>217</v>
      </c>
      <c r="B112" s="44">
        <v>400000</v>
      </c>
      <c r="C112" s="44">
        <v>400000</v>
      </c>
      <c r="D112" s="44">
        <v>400000</v>
      </c>
      <c r="E112" s="44">
        <v>400000</v>
      </c>
      <c r="F112" s="44">
        <v>400000</v>
      </c>
      <c r="G112" s="44">
        <v>400000</v>
      </c>
      <c r="H112" s="44">
        <v>400000</v>
      </c>
      <c r="I112" s="44">
        <v>400000</v>
      </c>
      <c r="J112" s="58">
        <v>400000</v>
      </c>
      <c r="K112" s="44">
        <v>400000</v>
      </c>
      <c r="L112" s="44">
        <v>400000</v>
      </c>
      <c r="M112" s="44">
        <v>400000</v>
      </c>
      <c r="N112" s="44">
        <v>400000</v>
      </c>
      <c r="O112" s="44">
        <v>400000</v>
      </c>
      <c r="P112" s="44">
        <v>400000</v>
      </c>
      <c r="Q112" s="44">
        <v>400000</v>
      </c>
    </row>
    <row r="113" spans="1:17" x14ac:dyDescent="0.4">
      <c r="A113" s="49" t="s">
        <v>218</v>
      </c>
      <c r="B113" s="44">
        <v>500000</v>
      </c>
      <c r="C113" s="44">
        <v>500000</v>
      </c>
      <c r="D113" s="44">
        <v>500000</v>
      </c>
      <c r="E113" s="44">
        <v>500000</v>
      </c>
      <c r="F113" s="44">
        <v>500000</v>
      </c>
      <c r="G113" s="44">
        <v>500000</v>
      </c>
      <c r="H113" s="44">
        <v>500000</v>
      </c>
      <c r="I113" s="44">
        <v>500000</v>
      </c>
      <c r="J113" s="58">
        <v>500000</v>
      </c>
      <c r="K113" s="44">
        <v>500000</v>
      </c>
      <c r="L113" s="44">
        <v>500000</v>
      </c>
      <c r="M113" s="44">
        <v>500000</v>
      </c>
      <c r="N113" s="44">
        <v>500000</v>
      </c>
      <c r="O113" s="44">
        <v>500000</v>
      </c>
      <c r="P113" s="44">
        <v>500000</v>
      </c>
      <c r="Q113" s="44">
        <v>500000</v>
      </c>
    </row>
    <row r="114" spans="1:17" x14ac:dyDescent="0.4">
      <c r="A114" s="49" t="s">
        <v>219</v>
      </c>
      <c r="B114" s="44">
        <v>300000</v>
      </c>
      <c r="C114" s="44">
        <v>300000</v>
      </c>
      <c r="D114" s="44">
        <v>300000</v>
      </c>
      <c r="E114" s="44">
        <v>300000</v>
      </c>
      <c r="F114" s="44">
        <v>300000</v>
      </c>
      <c r="G114" s="44">
        <v>300000</v>
      </c>
      <c r="H114" s="44">
        <v>300000</v>
      </c>
      <c r="I114" s="44">
        <v>300000</v>
      </c>
      <c r="J114" s="58">
        <v>300000</v>
      </c>
      <c r="K114" s="44">
        <v>300000</v>
      </c>
      <c r="L114" s="44">
        <v>300000</v>
      </c>
      <c r="M114" s="44">
        <v>300000</v>
      </c>
      <c r="N114" s="44">
        <v>300000</v>
      </c>
      <c r="O114" s="44">
        <v>300000</v>
      </c>
      <c r="P114" s="44">
        <v>300000</v>
      </c>
      <c r="Q114" s="44">
        <v>300000</v>
      </c>
    </row>
    <row r="115" spans="1:17" x14ac:dyDescent="0.4">
      <c r="A115" s="49" t="s">
        <v>207</v>
      </c>
      <c r="B115" s="44">
        <v>50000</v>
      </c>
      <c r="C115" s="44">
        <v>50000</v>
      </c>
      <c r="D115" s="44">
        <v>50000</v>
      </c>
      <c r="E115" s="44">
        <v>50000</v>
      </c>
      <c r="F115" s="44">
        <v>50000</v>
      </c>
      <c r="G115" s="44">
        <v>50000</v>
      </c>
      <c r="H115" s="44">
        <v>50000</v>
      </c>
      <c r="I115" s="44">
        <v>50000</v>
      </c>
      <c r="J115" s="58">
        <v>50000</v>
      </c>
      <c r="K115" s="44">
        <v>50000</v>
      </c>
      <c r="L115" s="44">
        <v>50000</v>
      </c>
      <c r="M115" s="44">
        <v>50000</v>
      </c>
      <c r="N115" s="44">
        <v>50000</v>
      </c>
      <c r="O115" s="44">
        <v>50000</v>
      </c>
      <c r="P115" s="44">
        <v>50000</v>
      </c>
      <c r="Q115" s="44">
        <v>50000</v>
      </c>
    </row>
    <row r="116" spans="1:17" x14ac:dyDescent="0.4">
      <c r="B116" s="44"/>
      <c r="C116" s="44"/>
      <c r="D116" s="44"/>
      <c r="E116" s="44"/>
      <c r="F116" s="44"/>
      <c r="G116" s="44"/>
      <c r="H116" s="44"/>
      <c r="I116" s="44"/>
      <c r="J116" s="58"/>
      <c r="K116" s="44"/>
      <c r="L116" s="44"/>
      <c r="M116" s="44"/>
      <c r="N116" s="44"/>
      <c r="O116" s="44"/>
      <c r="P116" s="44"/>
      <c r="Q116" s="44"/>
    </row>
    <row r="117" spans="1:17" x14ac:dyDescent="0.4">
      <c r="B117" s="44"/>
      <c r="C117" s="44"/>
      <c r="D117" s="44"/>
      <c r="E117" s="44"/>
      <c r="F117" s="44"/>
      <c r="G117" s="44"/>
      <c r="H117" s="44"/>
      <c r="I117" s="44"/>
      <c r="J117" s="58"/>
      <c r="K117" s="44"/>
      <c r="L117" s="44"/>
      <c r="M117" s="44"/>
      <c r="N117" s="44"/>
      <c r="O117" s="44"/>
      <c r="P117" s="44"/>
      <c r="Q117" s="44"/>
    </row>
    <row r="118" spans="1:17" x14ac:dyDescent="0.4">
      <c r="A118" s="21" t="s">
        <v>115</v>
      </c>
      <c r="B118" s="53">
        <f>SUM(B119:B123)</f>
        <v>147000</v>
      </c>
      <c r="C118" s="53">
        <f t="shared" ref="C118:Q118" si="39">SUM(C119:C123)</f>
        <v>527000</v>
      </c>
      <c r="D118" s="53">
        <f t="shared" si="39"/>
        <v>397000</v>
      </c>
      <c r="E118" s="53">
        <f t="shared" si="39"/>
        <v>147000</v>
      </c>
      <c r="F118" s="53">
        <f t="shared" si="39"/>
        <v>147000</v>
      </c>
      <c r="G118" s="53">
        <f t="shared" si="39"/>
        <v>397000</v>
      </c>
      <c r="H118" s="53">
        <f t="shared" si="39"/>
        <v>147000</v>
      </c>
      <c r="I118" s="53">
        <f t="shared" si="39"/>
        <v>147000</v>
      </c>
      <c r="J118" s="61">
        <f t="shared" si="39"/>
        <v>397000</v>
      </c>
      <c r="K118" s="53">
        <f t="shared" si="39"/>
        <v>147000</v>
      </c>
      <c r="L118" s="53">
        <f t="shared" si="39"/>
        <v>147000</v>
      </c>
      <c r="M118" s="53">
        <f t="shared" si="39"/>
        <v>397000</v>
      </c>
      <c r="N118" s="53">
        <f t="shared" si="39"/>
        <v>147000</v>
      </c>
      <c r="O118" s="53">
        <f t="shared" si="39"/>
        <v>147000</v>
      </c>
      <c r="P118" s="53">
        <f t="shared" si="39"/>
        <v>397000</v>
      </c>
      <c r="Q118" s="53">
        <f t="shared" si="39"/>
        <v>147000</v>
      </c>
    </row>
    <row r="119" spans="1:17" x14ac:dyDescent="0.4">
      <c r="A119" t="s">
        <v>116</v>
      </c>
      <c r="B119" s="44">
        <v>98000</v>
      </c>
      <c r="C119" s="44">
        <v>98000</v>
      </c>
      <c r="D119" s="44">
        <v>98000</v>
      </c>
      <c r="E119" s="44">
        <v>98000</v>
      </c>
      <c r="F119" s="44">
        <v>98000</v>
      </c>
      <c r="G119" s="44">
        <v>98000</v>
      </c>
      <c r="H119" s="44">
        <v>98000</v>
      </c>
      <c r="I119" s="44">
        <v>98000</v>
      </c>
      <c r="J119" s="58">
        <v>98000</v>
      </c>
      <c r="K119" s="44">
        <v>98000</v>
      </c>
      <c r="L119" s="44">
        <v>98000</v>
      </c>
      <c r="M119" s="44">
        <v>98000</v>
      </c>
      <c r="N119" s="44">
        <v>98000</v>
      </c>
      <c r="O119" s="44">
        <v>98000</v>
      </c>
      <c r="P119" s="44">
        <v>98000</v>
      </c>
      <c r="Q119" s="44">
        <v>98000</v>
      </c>
    </row>
    <row r="120" spans="1:17" x14ac:dyDescent="0.4">
      <c r="A120" t="s">
        <v>150</v>
      </c>
      <c r="B120" s="44">
        <v>22000</v>
      </c>
      <c r="C120" s="44">
        <v>22000</v>
      </c>
      <c r="D120" s="44">
        <v>22000</v>
      </c>
      <c r="E120" s="44">
        <v>22000</v>
      </c>
      <c r="F120" s="44">
        <v>22000</v>
      </c>
      <c r="G120" s="44">
        <v>22000</v>
      </c>
      <c r="H120" s="44">
        <v>22000</v>
      </c>
      <c r="I120" s="44">
        <v>22000</v>
      </c>
      <c r="J120" s="58">
        <v>22000</v>
      </c>
      <c r="K120" s="44">
        <v>22000</v>
      </c>
      <c r="L120" s="44">
        <v>22000</v>
      </c>
      <c r="M120" s="44">
        <v>22000</v>
      </c>
      <c r="N120" s="44">
        <v>22000</v>
      </c>
      <c r="O120" s="44">
        <v>22000</v>
      </c>
      <c r="P120" s="44">
        <v>22000</v>
      </c>
      <c r="Q120" s="44">
        <v>22000</v>
      </c>
    </row>
    <row r="121" spans="1:17" x14ac:dyDescent="0.4">
      <c r="A121" t="s">
        <v>118</v>
      </c>
      <c r="B121" s="44">
        <v>27000</v>
      </c>
      <c r="C121" s="44">
        <v>27000</v>
      </c>
      <c r="D121" s="44">
        <v>27000</v>
      </c>
      <c r="E121" s="44">
        <v>27000</v>
      </c>
      <c r="F121" s="44">
        <v>27000</v>
      </c>
      <c r="G121" s="44">
        <v>27000</v>
      </c>
      <c r="H121" s="44">
        <v>27000</v>
      </c>
      <c r="I121" s="44">
        <v>27000</v>
      </c>
      <c r="J121" s="58">
        <v>27000</v>
      </c>
      <c r="K121" s="44">
        <v>27000</v>
      </c>
      <c r="L121" s="44">
        <v>27000</v>
      </c>
      <c r="M121" s="44">
        <v>27000</v>
      </c>
      <c r="N121" s="44">
        <v>27000</v>
      </c>
      <c r="O121" s="44">
        <v>27000</v>
      </c>
      <c r="P121" s="44">
        <v>27000</v>
      </c>
      <c r="Q121" s="44">
        <v>27000</v>
      </c>
    </row>
    <row r="122" spans="1:17" x14ac:dyDescent="0.4">
      <c r="A122" t="s">
        <v>117</v>
      </c>
      <c r="B122" s="44"/>
      <c r="C122" s="44">
        <v>380000</v>
      </c>
      <c r="D122" s="44">
        <v>250000</v>
      </c>
      <c r="E122" s="44"/>
      <c r="F122" s="44"/>
      <c r="G122" s="44">
        <v>250000</v>
      </c>
      <c r="H122" s="44"/>
      <c r="I122" s="44"/>
      <c r="J122" s="58">
        <v>250000</v>
      </c>
      <c r="K122" s="44"/>
      <c r="L122" s="44"/>
      <c r="M122" s="44">
        <v>250000</v>
      </c>
      <c r="N122" s="44"/>
      <c r="O122" s="44"/>
      <c r="P122" s="44">
        <v>250000</v>
      </c>
      <c r="Q122" s="44"/>
    </row>
    <row r="123" spans="1:17" x14ac:dyDescent="0.4">
      <c r="B123" s="44"/>
      <c r="C123" s="44"/>
      <c r="D123" s="44"/>
      <c r="E123" s="44"/>
      <c r="F123" s="44"/>
      <c r="G123" s="44"/>
      <c r="H123" s="44"/>
      <c r="I123" s="44"/>
      <c r="J123" s="58"/>
      <c r="K123" s="44"/>
      <c r="L123" s="44"/>
      <c r="M123" s="44"/>
      <c r="N123" s="44"/>
      <c r="O123" s="44"/>
      <c r="P123" s="44"/>
      <c r="Q123" s="44"/>
    </row>
    <row r="124" spans="1:17" x14ac:dyDescent="0.4">
      <c r="A124" s="21" t="s">
        <v>127</v>
      </c>
      <c r="B124" s="53">
        <f>SUM(B125:B131)</f>
        <v>415000</v>
      </c>
      <c r="C124" s="53">
        <f t="shared" ref="C124:Q124" si="40">SUM(C125:C131)</f>
        <v>415000</v>
      </c>
      <c r="D124" s="53">
        <f t="shared" si="40"/>
        <v>475000</v>
      </c>
      <c r="E124" s="53">
        <f t="shared" si="40"/>
        <v>475000</v>
      </c>
      <c r="F124" s="53">
        <f t="shared" si="40"/>
        <v>475000</v>
      </c>
      <c r="G124" s="53">
        <f t="shared" si="40"/>
        <v>475000</v>
      </c>
      <c r="H124" s="53">
        <f t="shared" si="40"/>
        <v>475000</v>
      </c>
      <c r="I124" s="53">
        <f t="shared" si="40"/>
        <v>475000</v>
      </c>
      <c r="J124" s="61">
        <f t="shared" si="40"/>
        <v>475000</v>
      </c>
      <c r="K124" s="53">
        <f t="shared" si="40"/>
        <v>475000</v>
      </c>
      <c r="L124" s="53">
        <f t="shared" si="40"/>
        <v>475000</v>
      </c>
      <c r="M124" s="53">
        <f t="shared" si="40"/>
        <v>475000</v>
      </c>
      <c r="N124" s="53">
        <f t="shared" si="40"/>
        <v>475000</v>
      </c>
      <c r="O124" s="53">
        <f t="shared" si="40"/>
        <v>475000</v>
      </c>
      <c r="P124" s="53">
        <f t="shared" si="40"/>
        <v>475000</v>
      </c>
      <c r="Q124" s="53">
        <f t="shared" si="40"/>
        <v>475000</v>
      </c>
    </row>
    <row r="125" spans="1:17" x14ac:dyDescent="0.4">
      <c r="A125" t="s">
        <v>114</v>
      </c>
      <c r="B125" s="44">
        <v>170000</v>
      </c>
      <c r="C125" s="44">
        <v>170000</v>
      </c>
      <c r="D125" s="44">
        <v>230000</v>
      </c>
      <c r="E125" s="44">
        <v>230000</v>
      </c>
      <c r="F125" s="44">
        <v>230000</v>
      </c>
      <c r="G125" s="44">
        <v>230000</v>
      </c>
      <c r="H125" s="44">
        <v>230000</v>
      </c>
      <c r="I125" s="44">
        <v>230000</v>
      </c>
      <c r="J125" s="44">
        <v>230000</v>
      </c>
      <c r="K125" s="44">
        <v>230000</v>
      </c>
      <c r="L125" s="44">
        <v>230000</v>
      </c>
      <c r="M125" s="44">
        <v>230000</v>
      </c>
      <c r="N125" s="44">
        <v>230000</v>
      </c>
      <c r="O125" s="44">
        <v>230000</v>
      </c>
      <c r="P125" s="44">
        <v>230000</v>
      </c>
      <c r="Q125" s="44">
        <v>230000</v>
      </c>
    </row>
    <row r="126" spans="1:17" x14ac:dyDescent="0.4">
      <c r="A126" t="s">
        <v>185</v>
      </c>
      <c r="B126" s="44">
        <v>110000</v>
      </c>
      <c r="C126" s="44">
        <v>110000</v>
      </c>
      <c r="D126" s="44">
        <v>110000</v>
      </c>
      <c r="E126" s="44">
        <v>110000</v>
      </c>
      <c r="F126" s="44">
        <v>110000</v>
      </c>
      <c r="G126" s="44">
        <v>110000</v>
      </c>
      <c r="H126" s="44">
        <v>110000</v>
      </c>
      <c r="I126" s="44">
        <v>110000</v>
      </c>
      <c r="J126" s="58">
        <v>110000</v>
      </c>
      <c r="K126" s="44">
        <v>110000</v>
      </c>
      <c r="L126" s="44">
        <v>110000</v>
      </c>
      <c r="M126" s="44">
        <v>110000</v>
      </c>
      <c r="N126" s="44">
        <v>110000</v>
      </c>
      <c r="O126" s="44">
        <v>110000</v>
      </c>
      <c r="P126" s="44">
        <v>110000</v>
      </c>
      <c r="Q126" s="44">
        <v>110000</v>
      </c>
    </row>
    <row r="127" spans="1:17" x14ac:dyDescent="0.4">
      <c r="A127" t="s">
        <v>187</v>
      </c>
      <c r="B127" s="44">
        <v>5000</v>
      </c>
      <c r="C127" s="44">
        <v>5000</v>
      </c>
      <c r="D127" s="44">
        <v>5000</v>
      </c>
      <c r="E127" s="44">
        <v>5000</v>
      </c>
      <c r="F127" s="44">
        <v>5000</v>
      </c>
      <c r="G127" s="44">
        <v>5000</v>
      </c>
      <c r="H127" s="44">
        <v>5000</v>
      </c>
      <c r="I127" s="44">
        <v>5000</v>
      </c>
      <c r="J127" s="58">
        <v>5000</v>
      </c>
      <c r="K127" s="44">
        <v>5000</v>
      </c>
      <c r="L127" s="44">
        <v>5000</v>
      </c>
      <c r="M127" s="44">
        <v>5000</v>
      </c>
      <c r="N127" s="44">
        <v>5000</v>
      </c>
      <c r="O127" s="44">
        <v>5000</v>
      </c>
      <c r="P127" s="44">
        <v>5000</v>
      </c>
      <c r="Q127" s="44">
        <v>5000</v>
      </c>
    </row>
    <row r="128" spans="1:17" x14ac:dyDescent="0.4">
      <c r="A128" s="49" t="s">
        <v>214</v>
      </c>
      <c r="B128" s="44">
        <v>60000</v>
      </c>
      <c r="C128" s="44">
        <v>60000</v>
      </c>
      <c r="D128" s="44">
        <v>60000</v>
      </c>
      <c r="E128" s="44">
        <v>60000</v>
      </c>
      <c r="F128" s="44">
        <v>60000</v>
      </c>
      <c r="G128" s="44">
        <v>60000</v>
      </c>
      <c r="H128" s="44">
        <v>60000</v>
      </c>
      <c r="I128" s="44">
        <v>60000</v>
      </c>
      <c r="J128" s="58">
        <v>60000</v>
      </c>
      <c r="K128" s="44">
        <v>60000</v>
      </c>
      <c r="L128" s="44">
        <v>60000</v>
      </c>
      <c r="M128" s="44">
        <v>60000</v>
      </c>
      <c r="N128" s="44">
        <v>60000</v>
      </c>
      <c r="O128" s="44">
        <v>60000</v>
      </c>
      <c r="P128" s="44">
        <v>60000</v>
      </c>
      <c r="Q128" s="44">
        <v>60000</v>
      </c>
    </row>
    <row r="129" spans="1:17" x14ac:dyDescent="0.4">
      <c r="A129" t="s">
        <v>213</v>
      </c>
      <c r="B129" s="44">
        <v>70000</v>
      </c>
      <c r="C129" s="44">
        <v>70000</v>
      </c>
      <c r="D129" s="44">
        <v>70000</v>
      </c>
      <c r="E129" s="44">
        <v>70000</v>
      </c>
      <c r="F129" s="44">
        <v>70000</v>
      </c>
      <c r="G129" s="44">
        <v>70000</v>
      </c>
      <c r="H129" s="44">
        <v>70000</v>
      </c>
      <c r="I129" s="44">
        <v>70000</v>
      </c>
      <c r="J129" s="58">
        <v>70000</v>
      </c>
      <c r="K129" s="44">
        <v>70000</v>
      </c>
      <c r="L129" s="44">
        <v>70000</v>
      </c>
      <c r="M129" s="44">
        <v>70000</v>
      </c>
      <c r="N129" s="44">
        <v>70000</v>
      </c>
      <c r="O129" s="44">
        <v>70000</v>
      </c>
      <c r="P129" s="44">
        <v>70000</v>
      </c>
      <c r="Q129" s="44">
        <v>70000</v>
      </c>
    </row>
    <row r="130" spans="1:17" x14ac:dyDescent="0.4">
      <c r="B130" s="44"/>
      <c r="C130" s="44"/>
      <c r="D130" s="44"/>
      <c r="E130" s="44"/>
      <c r="F130" s="44"/>
      <c r="G130" s="44"/>
      <c r="H130" s="44"/>
      <c r="I130" s="44"/>
      <c r="J130" s="58"/>
      <c r="K130" s="44"/>
      <c r="L130" s="44"/>
      <c r="M130" s="44"/>
      <c r="N130" s="44"/>
      <c r="O130" s="44"/>
      <c r="P130" s="44"/>
      <c r="Q130" s="44"/>
    </row>
    <row r="131" spans="1:17" x14ac:dyDescent="0.4">
      <c r="B131" s="44"/>
      <c r="C131" s="44"/>
      <c r="D131" s="44"/>
      <c r="E131" s="44"/>
      <c r="F131" s="44"/>
      <c r="G131" s="44"/>
      <c r="H131" s="44"/>
      <c r="I131" s="44"/>
      <c r="J131" s="58"/>
      <c r="K131" s="44"/>
      <c r="L131" s="44"/>
      <c r="M131" s="44"/>
      <c r="N131" s="44"/>
      <c r="O131" s="44"/>
      <c r="P131" s="44"/>
      <c r="Q131" s="44"/>
    </row>
    <row r="132" spans="1:17" x14ac:dyDescent="0.4">
      <c r="A132" s="65" t="s">
        <v>228</v>
      </c>
      <c r="B132" s="53"/>
      <c r="C132" s="53"/>
      <c r="D132" s="53"/>
      <c r="E132" s="53"/>
      <c r="F132" s="53"/>
      <c r="G132" s="53"/>
      <c r="H132" s="53"/>
      <c r="I132" s="53"/>
      <c r="J132" s="61"/>
      <c r="K132" s="53"/>
      <c r="L132" s="53"/>
      <c r="M132" s="53"/>
      <c r="N132" s="53"/>
      <c r="O132" s="53"/>
      <c r="P132" s="53"/>
      <c r="Q132" s="53"/>
    </row>
    <row r="133" spans="1:17" x14ac:dyDescent="0.4">
      <c r="B133" s="44"/>
      <c r="C133" s="44"/>
      <c r="D133" s="44"/>
      <c r="E133" s="44"/>
      <c r="F133" s="44"/>
      <c r="G133" s="44"/>
      <c r="H133" s="44"/>
      <c r="I133" s="44"/>
      <c r="J133" s="58"/>
      <c r="K133" s="44"/>
      <c r="L133" s="44"/>
      <c r="M133" s="44"/>
      <c r="N133" s="44"/>
      <c r="O133" s="44"/>
      <c r="P133" s="44"/>
      <c r="Q133" s="44"/>
    </row>
    <row r="134" spans="1:17" x14ac:dyDescent="0.4">
      <c r="B134" s="44"/>
      <c r="C134" s="44"/>
      <c r="D134" s="44"/>
      <c r="E134" s="44"/>
      <c r="F134" s="44"/>
      <c r="G134" s="44"/>
      <c r="H134" s="44"/>
      <c r="I134" s="44"/>
      <c r="J134" s="58"/>
      <c r="K134" s="44"/>
      <c r="L134" s="44"/>
      <c r="M134" s="44"/>
      <c r="N134" s="44"/>
      <c r="O134" s="44"/>
      <c r="P134" s="44"/>
      <c r="Q134" s="44"/>
    </row>
    <row r="135" spans="1:17" x14ac:dyDescent="0.4">
      <c r="A135" s="21" t="s">
        <v>3</v>
      </c>
      <c r="B135" s="53">
        <v>1700000</v>
      </c>
      <c r="C135" s="53">
        <v>1700000</v>
      </c>
      <c r="D135" s="53">
        <v>1700000</v>
      </c>
      <c r="E135" s="53">
        <v>1700000</v>
      </c>
      <c r="F135" s="53">
        <v>1700000</v>
      </c>
      <c r="G135" s="53">
        <v>1700000</v>
      </c>
      <c r="H135" s="53">
        <v>1700000</v>
      </c>
      <c r="I135" s="53">
        <v>1700000</v>
      </c>
      <c r="J135" s="61">
        <v>1700000</v>
      </c>
      <c r="K135" s="53">
        <v>1700000</v>
      </c>
      <c r="L135" s="53">
        <v>1700000</v>
      </c>
      <c r="M135" s="53">
        <v>1700000</v>
      </c>
      <c r="N135" s="53">
        <v>1700000</v>
      </c>
      <c r="O135" s="53">
        <v>1700000</v>
      </c>
      <c r="P135" s="53">
        <v>1700000</v>
      </c>
      <c r="Q135" s="53">
        <v>1700000</v>
      </c>
    </row>
    <row r="136" spans="1:17" x14ac:dyDescent="0.4">
      <c r="A136" t="s">
        <v>163</v>
      </c>
      <c r="B136" s="44"/>
      <c r="C136" s="44"/>
      <c r="D136" s="44"/>
      <c r="E136" s="44"/>
      <c r="F136" s="44"/>
      <c r="G136" s="44"/>
      <c r="H136" s="44"/>
      <c r="I136" s="44"/>
      <c r="J136" s="58"/>
      <c r="K136" s="44"/>
      <c r="L136" s="44"/>
      <c r="M136" s="44"/>
      <c r="N136" s="44"/>
      <c r="O136" s="44"/>
      <c r="P136" s="44"/>
      <c r="Q136" s="44"/>
    </row>
    <row r="137" spans="1:17" x14ac:dyDescent="0.4">
      <c r="A137" t="s">
        <v>163</v>
      </c>
      <c r="B137" s="44"/>
      <c r="C137" s="44"/>
      <c r="D137" s="44"/>
      <c r="E137" s="44"/>
      <c r="F137" s="44"/>
      <c r="G137" s="44"/>
      <c r="H137" s="44"/>
      <c r="I137" s="44"/>
      <c r="J137" s="58"/>
      <c r="K137" s="44"/>
      <c r="L137" s="44"/>
      <c r="M137" s="44"/>
      <c r="N137" s="44"/>
      <c r="O137" s="44"/>
      <c r="P137" s="44"/>
      <c r="Q137" s="44"/>
    </row>
    <row r="138" spans="1:17" x14ac:dyDescent="0.4">
      <c r="B138" s="44"/>
      <c r="C138" s="44"/>
      <c r="D138" s="44"/>
      <c r="E138" s="44"/>
      <c r="F138" s="44"/>
      <c r="G138" s="44"/>
      <c r="H138" s="44"/>
      <c r="I138" s="44"/>
      <c r="J138" s="58"/>
      <c r="K138" s="44"/>
      <c r="L138" s="44"/>
      <c r="M138" s="44"/>
      <c r="N138" s="44"/>
      <c r="O138" s="44"/>
      <c r="P138" s="44"/>
      <c r="Q138" s="44"/>
    </row>
    <row r="139" spans="1:17" x14ac:dyDescent="0.4">
      <c r="B139" s="44"/>
      <c r="C139" s="44"/>
      <c r="D139" s="44"/>
      <c r="E139" s="44"/>
      <c r="F139" s="44"/>
      <c r="G139" s="44"/>
      <c r="H139" s="44"/>
      <c r="I139" s="44"/>
      <c r="J139" s="58"/>
      <c r="K139" s="44"/>
      <c r="L139" s="44"/>
      <c r="M139" s="44"/>
      <c r="N139" s="44"/>
      <c r="O139" s="44"/>
      <c r="P139" s="44"/>
      <c r="Q139" s="44"/>
    </row>
    <row r="140" spans="1:17" x14ac:dyDescent="0.4">
      <c r="A140" s="21" t="s">
        <v>6</v>
      </c>
      <c r="B140" s="53">
        <v>385000</v>
      </c>
      <c r="C140" s="53">
        <v>385000</v>
      </c>
      <c r="D140" s="53">
        <v>385000</v>
      </c>
      <c r="E140" s="53">
        <v>385000</v>
      </c>
      <c r="F140" s="53">
        <v>385000</v>
      </c>
      <c r="G140" s="53">
        <v>385000</v>
      </c>
      <c r="H140" s="53">
        <v>385000</v>
      </c>
      <c r="I140" s="53">
        <v>385000</v>
      </c>
      <c r="J140" s="61">
        <v>385000</v>
      </c>
      <c r="K140" s="53">
        <v>385000</v>
      </c>
      <c r="L140" s="53">
        <v>385000</v>
      </c>
      <c r="M140" s="53">
        <v>385000</v>
      </c>
      <c r="N140" s="53">
        <v>385000</v>
      </c>
      <c r="O140" s="53">
        <v>385000</v>
      </c>
      <c r="P140" s="53">
        <v>385000</v>
      </c>
      <c r="Q140" s="53">
        <v>385000</v>
      </c>
    </row>
    <row r="141" spans="1:17" x14ac:dyDescent="0.4">
      <c r="B141" s="44"/>
      <c r="C141" s="44"/>
      <c r="D141" s="44"/>
      <c r="E141" s="44"/>
      <c r="F141" s="44"/>
      <c r="G141" s="44"/>
      <c r="H141" s="44"/>
      <c r="I141" s="44"/>
      <c r="J141" s="58"/>
      <c r="K141" s="44"/>
      <c r="L141" s="44"/>
      <c r="M141" s="44"/>
      <c r="N141" s="44"/>
      <c r="O141" s="44"/>
      <c r="P141" s="44"/>
      <c r="Q141" s="44"/>
    </row>
    <row r="142" spans="1:17" x14ac:dyDescent="0.4">
      <c r="A142" s="21" t="s">
        <v>215</v>
      </c>
      <c r="B142" s="53">
        <v>250000</v>
      </c>
      <c r="C142" s="53">
        <v>250000</v>
      </c>
      <c r="D142" s="53">
        <v>250000</v>
      </c>
      <c r="E142" s="53">
        <v>250000</v>
      </c>
      <c r="F142" s="53">
        <v>250000</v>
      </c>
      <c r="G142" s="53">
        <v>250000</v>
      </c>
      <c r="H142" s="53">
        <v>250000</v>
      </c>
      <c r="I142" s="53">
        <v>250000</v>
      </c>
      <c r="J142" s="61">
        <v>250000</v>
      </c>
      <c r="K142" s="53">
        <v>250000</v>
      </c>
      <c r="L142" s="53">
        <v>250000</v>
      </c>
      <c r="M142" s="53">
        <v>250000</v>
      </c>
      <c r="N142" s="53">
        <v>250000</v>
      </c>
      <c r="O142" s="53">
        <v>250000</v>
      </c>
      <c r="P142" s="53">
        <v>250000</v>
      </c>
      <c r="Q142" s="53">
        <v>250000</v>
      </c>
    </row>
    <row r="143" spans="1:17" x14ac:dyDescent="0.4">
      <c r="B143" s="44"/>
      <c r="C143" s="44"/>
      <c r="D143" s="44"/>
      <c r="E143" s="44"/>
      <c r="F143" s="44"/>
      <c r="G143" s="44"/>
      <c r="H143" s="44"/>
      <c r="I143" s="44"/>
      <c r="J143" s="58"/>
      <c r="K143" s="44"/>
      <c r="L143" s="44"/>
      <c r="M143" s="44"/>
      <c r="N143" s="44"/>
      <c r="O143" s="44"/>
      <c r="P143" s="44"/>
      <c r="Q143" s="44"/>
    </row>
    <row r="144" spans="1:17" x14ac:dyDescent="0.4">
      <c r="A144" s="65" t="s">
        <v>216</v>
      </c>
      <c r="B144" s="53">
        <v>1000000</v>
      </c>
      <c r="C144" s="53">
        <v>1000000</v>
      </c>
      <c r="D144" s="53">
        <v>1000000</v>
      </c>
      <c r="E144" s="53">
        <v>1000000</v>
      </c>
      <c r="F144" s="53">
        <v>1000000</v>
      </c>
      <c r="G144" s="53">
        <v>1000000</v>
      </c>
      <c r="H144" s="53">
        <v>1000000</v>
      </c>
      <c r="I144" s="53">
        <v>1000000</v>
      </c>
      <c r="J144" s="61">
        <v>1000000</v>
      </c>
      <c r="K144" s="53">
        <v>1000000</v>
      </c>
      <c r="L144" s="53">
        <v>1000000</v>
      </c>
      <c r="M144" s="53">
        <v>1000000</v>
      </c>
      <c r="N144" s="53">
        <v>1000000</v>
      </c>
      <c r="O144" s="53">
        <v>1000000</v>
      </c>
      <c r="P144" s="53">
        <v>1000000</v>
      </c>
      <c r="Q144" s="53">
        <v>1000000</v>
      </c>
    </row>
    <row r="145" spans="1:17" x14ac:dyDescent="0.4">
      <c r="B145" s="44"/>
      <c r="C145" s="44"/>
      <c r="D145" s="44"/>
      <c r="E145" s="44"/>
      <c r="F145" s="44"/>
      <c r="G145" s="44"/>
      <c r="H145" s="44"/>
      <c r="I145" s="44"/>
      <c r="J145" s="58"/>
      <c r="K145" s="44"/>
      <c r="L145" s="44"/>
      <c r="M145" s="44"/>
      <c r="N145" s="44"/>
      <c r="O145" s="44"/>
      <c r="P145" s="44"/>
      <c r="Q145" s="44"/>
    </row>
    <row r="146" spans="1:17" x14ac:dyDescent="0.4">
      <c r="A146" s="39" t="s">
        <v>220</v>
      </c>
      <c r="B146" s="55">
        <f>B40+B42+B44+B46+B50+B55+B57+B65+B67+B69+B71+B73+B75+B78+B86+B88+B90+B92+B104+B111+B118+B124+B132+B135+B140+B142+B144</f>
        <v>11524000</v>
      </c>
      <c r="C146" s="55">
        <f t="shared" ref="C146:Q146" si="41">C40+C42+C44+C46+C50+C55+C57+C65+C67+C69+C71+C73+C75+C78+C86+C88+C90+C92+C104+C111+C118+C124+C132+C135+C140+C142+C144</f>
        <v>11054000</v>
      </c>
      <c r="D146" s="55">
        <f>D40+D42+D44+D46+D50+D55+D57+D65+D67+D69+D71+D73+D75+D78+D86+D88+D90+D92+D104+D111+D118+D124+D132+D135+D140+D142+D144</f>
        <v>10984000</v>
      </c>
      <c r="E146" s="55">
        <f t="shared" si="41"/>
        <v>10734000</v>
      </c>
      <c r="F146" s="55">
        <f t="shared" si="41"/>
        <v>10601000</v>
      </c>
      <c r="G146" s="55">
        <f t="shared" si="41"/>
        <v>14851000</v>
      </c>
      <c r="H146" s="55">
        <f t="shared" si="41"/>
        <v>11151000</v>
      </c>
      <c r="I146" s="55">
        <f t="shared" si="41"/>
        <v>10601000</v>
      </c>
      <c r="J146" s="64">
        <f t="shared" si="41"/>
        <v>10851000</v>
      </c>
      <c r="K146" s="55">
        <f t="shared" si="41"/>
        <v>10601000</v>
      </c>
      <c r="L146" s="55">
        <f t="shared" si="41"/>
        <v>10601000</v>
      </c>
      <c r="M146" s="55">
        <f t="shared" si="41"/>
        <v>14851000</v>
      </c>
      <c r="N146" s="55">
        <f t="shared" si="41"/>
        <v>11651000</v>
      </c>
      <c r="O146" s="55">
        <f t="shared" si="41"/>
        <v>10601000</v>
      </c>
      <c r="P146" s="55">
        <f t="shared" si="41"/>
        <v>10851000</v>
      </c>
      <c r="Q146" s="55">
        <f t="shared" si="41"/>
        <v>10601000</v>
      </c>
    </row>
    <row r="147" spans="1:17" x14ac:dyDescent="0.4">
      <c r="B147" s="44"/>
      <c r="C147" s="44"/>
      <c r="D147" s="44"/>
      <c r="E147" s="44"/>
      <c r="F147" s="44"/>
      <c r="G147" s="44"/>
      <c r="H147" s="44"/>
      <c r="I147" s="44"/>
      <c r="J147" s="58"/>
      <c r="K147" s="44"/>
      <c r="L147" s="44"/>
      <c r="M147" s="44"/>
      <c r="N147" s="44"/>
      <c r="O147" s="44"/>
      <c r="P147" s="44"/>
      <c r="Q147" s="44"/>
    </row>
    <row r="148" spans="1:17" x14ac:dyDescent="0.4">
      <c r="B148" s="44"/>
      <c r="C148" s="44"/>
      <c r="D148" s="44"/>
      <c r="E148" s="44"/>
      <c r="F148" s="44"/>
      <c r="G148" s="44"/>
      <c r="H148" s="44"/>
      <c r="I148" s="44"/>
      <c r="J148" s="58"/>
      <c r="K148" s="44"/>
      <c r="L148" s="44"/>
      <c r="M148" s="44"/>
      <c r="N148" s="44"/>
      <c r="O148" s="44"/>
      <c r="P148" s="44"/>
      <c r="Q148" s="44"/>
    </row>
    <row r="149" spans="1:17" x14ac:dyDescent="0.4">
      <c r="A149" t="s">
        <v>222</v>
      </c>
      <c r="B149" s="44">
        <f t="shared" ref="B149:Q149" si="42">B35-B146</f>
        <v>-7849500</v>
      </c>
      <c r="C149" s="44">
        <f t="shared" si="42"/>
        <v>-4517500</v>
      </c>
      <c r="D149" s="44">
        <f t="shared" si="42"/>
        <v>-5892500</v>
      </c>
      <c r="E149" s="44">
        <f t="shared" si="42"/>
        <v>-5642500</v>
      </c>
      <c r="F149" s="44">
        <f t="shared" si="42"/>
        <v>-5509500</v>
      </c>
      <c r="G149" s="44">
        <f t="shared" si="42"/>
        <v>-9759500</v>
      </c>
      <c r="H149" s="44">
        <f t="shared" si="42"/>
        <v>-6059500</v>
      </c>
      <c r="I149" s="44">
        <f t="shared" si="42"/>
        <v>-5509500</v>
      </c>
      <c r="J149" s="58">
        <f t="shared" si="42"/>
        <v>-5759500</v>
      </c>
      <c r="K149" s="44">
        <f t="shared" si="42"/>
        <v>-5509500</v>
      </c>
      <c r="L149" s="44">
        <f t="shared" si="42"/>
        <v>-5509500</v>
      </c>
      <c r="M149" s="44">
        <f t="shared" si="42"/>
        <v>-9759500</v>
      </c>
      <c r="N149" s="44">
        <f t="shared" si="42"/>
        <v>-6559500</v>
      </c>
      <c r="O149" s="44">
        <f t="shared" si="42"/>
        <v>-5509500</v>
      </c>
      <c r="P149" s="44">
        <f t="shared" si="42"/>
        <v>-5759500</v>
      </c>
      <c r="Q149" s="44">
        <f t="shared" si="42"/>
        <v>-5509500</v>
      </c>
    </row>
    <row r="150" spans="1:17" x14ac:dyDescent="0.4">
      <c r="J150" s="56"/>
    </row>
    <row r="151" spans="1:17" x14ac:dyDescent="0.4">
      <c r="J151" s="56"/>
    </row>
    <row r="152" spans="1:17" x14ac:dyDescent="0.4">
      <c r="J152" s="56"/>
    </row>
    <row r="153" spans="1:17" x14ac:dyDescent="0.4">
      <c r="A153" s="70" t="s">
        <v>226</v>
      </c>
      <c r="B153" s="44">
        <v>-19500000</v>
      </c>
      <c r="C153" s="44">
        <f>B153+C149</f>
        <v>-24017500</v>
      </c>
      <c r="D153" s="44">
        <f>C153+D149</f>
        <v>-29910000</v>
      </c>
      <c r="E153" s="44">
        <f t="shared" ref="E153:J153" si="43">D153+E149</f>
        <v>-35552500</v>
      </c>
      <c r="F153" s="44">
        <f t="shared" si="43"/>
        <v>-41062000</v>
      </c>
      <c r="G153" s="44">
        <f t="shared" si="43"/>
        <v>-50821500</v>
      </c>
      <c r="H153" s="44">
        <f t="shared" si="43"/>
        <v>-56881000</v>
      </c>
      <c r="I153" s="44">
        <f t="shared" si="43"/>
        <v>-62390500</v>
      </c>
      <c r="J153" s="58">
        <f t="shared" si="43"/>
        <v>-68150000</v>
      </c>
      <c r="K153" s="44"/>
      <c r="L153" s="44"/>
      <c r="M153" s="44"/>
      <c r="N153" s="44"/>
      <c r="O153" s="44"/>
      <c r="P153" s="44"/>
      <c r="Q153" s="44"/>
    </row>
    <row r="154" spans="1:17" x14ac:dyDescent="0.4">
      <c r="J154" s="56"/>
    </row>
    <row r="155" spans="1:17" x14ac:dyDescent="0.4">
      <c r="J155" s="56"/>
    </row>
    <row r="156" spans="1:17" x14ac:dyDescent="0.4">
      <c r="J156" s="56"/>
    </row>
    <row r="157" spans="1:17" x14ac:dyDescent="0.4">
      <c r="J157" s="56"/>
    </row>
  </sheetData>
  <phoneticPr fontId="1"/>
  <pageMargins left="0.25" right="0.25" top="0.75" bottom="0.75" header="0.3" footer="0.3"/>
  <pageSetup paperSize="9" scale="68" fitToHeight="0" orientation="landscape" r:id="rId1"/>
  <rowBreaks count="1" manualBreakCount="1">
    <brk id="67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F58F-0F59-46C6-8F8C-91B6C2BA0C42}">
  <dimension ref="A2:B2"/>
  <sheetViews>
    <sheetView workbookViewId="0">
      <selection activeCell="E12" sqref="E12"/>
    </sheetView>
  </sheetViews>
  <sheetFormatPr defaultRowHeight="18.75" x14ac:dyDescent="0.4"/>
  <sheetData>
    <row r="2" spans="1:2" x14ac:dyDescent="0.4">
      <c r="A2" t="s">
        <v>81</v>
      </c>
      <c r="B2">
        <v>73000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E4E86-5F1C-4ECA-86BF-381AF3992C1D}">
  <sheetPr>
    <pageSetUpPr fitToPage="1"/>
  </sheetPr>
  <dimension ref="A1:AI166"/>
  <sheetViews>
    <sheetView zoomScaleNormal="100" workbookViewId="0">
      <pane xSplit="1" ySplit="1" topLeftCell="W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RowHeight="18.75" x14ac:dyDescent="0.4"/>
  <cols>
    <col min="1" max="1" width="32.875" customWidth="1"/>
    <col min="2" max="8" width="11.125" style="1" customWidth="1"/>
    <col min="9" max="13" width="11.125" style="1" bestFit="1" customWidth="1"/>
    <col min="14" max="15" width="11.125" bestFit="1" customWidth="1"/>
    <col min="16" max="16" width="11.125" style="30" bestFit="1" customWidth="1"/>
    <col min="17" max="21" width="11.125" bestFit="1" customWidth="1"/>
    <col min="22" max="30" width="11.125" customWidth="1"/>
    <col min="31" max="35" width="11.125" bestFit="1" customWidth="1"/>
  </cols>
  <sheetData>
    <row r="1" spans="1:35" s="31" customFormat="1" x14ac:dyDescent="0.4">
      <c r="B1" s="32" t="s">
        <v>136</v>
      </c>
      <c r="C1" s="32" t="s">
        <v>83</v>
      </c>
      <c r="D1" s="32" t="s">
        <v>137</v>
      </c>
      <c r="E1" s="32" t="s">
        <v>85</v>
      </c>
      <c r="F1" s="32" t="s">
        <v>86</v>
      </c>
      <c r="G1" s="32" t="s">
        <v>87</v>
      </c>
      <c r="H1" s="32" t="s">
        <v>88</v>
      </c>
      <c r="I1" s="32" t="s">
        <v>89</v>
      </c>
      <c r="J1" s="32" t="s">
        <v>90</v>
      </c>
      <c r="K1" s="32" t="s">
        <v>91</v>
      </c>
      <c r="L1" s="32" t="s">
        <v>92</v>
      </c>
      <c r="M1" s="32" t="s">
        <v>93</v>
      </c>
      <c r="N1" s="32" t="s">
        <v>156</v>
      </c>
      <c r="O1" s="32" t="s">
        <v>157</v>
      </c>
      <c r="P1" s="32" t="s">
        <v>137</v>
      </c>
      <c r="Q1" s="32" t="s">
        <v>85</v>
      </c>
      <c r="R1" s="32" t="s">
        <v>86</v>
      </c>
      <c r="S1" s="32" t="s">
        <v>87</v>
      </c>
      <c r="T1" s="32" t="s">
        <v>88</v>
      </c>
      <c r="U1" s="32" t="s">
        <v>89</v>
      </c>
      <c r="V1" s="32" t="s">
        <v>90</v>
      </c>
      <c r="W1" s="32" t="s">
        <v>91</v>
      </c>
      <c r="X1" s="32" t="s">
        <v>92</v>
      </c>
      <c r="Y1" s="32" t="s">
        <v>93</v>
      </c>
      <c r="Z1" s="32" t="s">
        <v>156</v>
      </c>
      <c r="AA1" s="32" t="s">
        <v>157</v>
      </c>
      <c r="AB1" s="32" t="s">
        <v>137</v>
      </c>
      <c r="AC1" s="32" t="s">
        <v>85</v>
      </c>
      <c r="AD1" s="32" t="s">
        <v>86</v>
      </c>
      <c r="AE1" s="32" t="s">
        <v>87</v>
      </c>
      <c r="AF1" s="32" t="s">
        <v>88</v>
      </c>
      <c r="AG1" s="32" t="s">
        <v>89</v>
      </c>
      <c r="AH1" s="32" t="s">
        <v>90</v>
      </c>
      <c r="AI1" s="32" t="s">
        <v>91</v>
      </c>
    </row>
    <row r="2" spans="1:35" x14ac:dyDescent="0.4">
      <c r="M2" s="26"/>
    </row>
    <row r="3" spans="1:35" x14ac:dyDescent="0.4">
      <c r="A3" s="22" t="s">
        <v>82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>
        <f>SUM(B3:M3)</f>
        <v>0</v>
      </c>
    </row>
    <row r="4" spans="1:35" x14ac:dyDescent="0.4">
      <c r="M4" s="26"/>
    </row>
    <row r="5" spans="1:35" x14ac:dyDescent="0.4">
      <c r="A5" s="22" t="s">
        <v>46</v>
      </c>
      <c r="B5" s="23">
        <v>5683500</v>
      </c>
      <c r="C5" s="23">
        <v>5599500</v>
      </c>
      <c r="D5" s="23">
        <v>5599500</v>
      </c>
      <c r="E5" s="23">
        <v>5429500</v>
      </c>
      <c r="F5" s="23">
        <v>5241500</v>
      </c>
      <c r="G5" s="23">
        <v>5366500</v>
      </c>
      <c r="H5" s="23">
        <v>5398500</v>
      </c>
      <c r="I5" s="23">
        <v>4670500</v>
      </c>
      <c r="J5" s="23">
        <v>4700500</v>
      </c>
      <c r="K5" s="23">
        <v>4308000</v>
      </c>
      <c r="L5" s="23">
        <f t="shared" ref="L5:Z5" si="0">SUM(L6:L24)</f>
        <v>4308000</v>
      </c>
      <c r="M5" s="23">
        <f t="shared" si="0"/>
        <v>4389000</v>
      </c>
      <c r="N5" s="23">
        <f t="shared" si="0"/>
        <v>4385000</v>
      </c>
      <c r="O5" s="23">
        <f t="shared" si="0"/>
        <v>4481000</v>
      </c>
      <c r="P5" s="23">
        <f t="shared" si="0"/>
        <v>4471000</v>
      </c>
      <c r="Q5" s="23">
        <f t="shared" si="0"/>
        <v>4783500</v>
      </c>
      <c r="R5" s="23">
        <f t="shared" si="0"/>
        <v>4428500</v>
      </c>
      <c r="S5" s="23">
        <f t="shared" si="0"/>
        <v>4428500</v>
      </c>
      <c r="T5" s="23">
        <f t="shared" si="0"/>
        <v>4497000</v>
      </c>
      <c r="U5" s="23">
        <f t="shared" si="0"/>
        <v>5497000</v>
      </c>
      <c r="V5" s="23">
        <f t="shared" si="0"/>
        <v>5166000</v>
      </c>
      <c r="W5" s="23">
        <f t="shared" si="0"/>
        <v>5262000</v>
      </c>
      <c r="X5" s="23">
        <f t="shared" si="0"/>
        <v>5266600</v>
      </c>
      <c r="Y5" s="23">
        <f t="shared" si="0"/>
        <v>5299000</v>
      </c>
      <c r="Z5" s="23">
        <f t="shared" si="0"/>
        <v>3878000</v>
      </c>
      <c r="AA5" s="23">
        <f t="shared" ref="AA5:AC5" si="1">SUM(AA6:AA24)</f>
        <v>3550000</v>
      </c>
      <c r="AB5" s="23">
        <f t="shared" si="1"/>
        <v>3433000</v>
      </c>
      <c r="AC5" s="23">
        <f t="shared" si="1"/>
        <v>3433000</v>
      </c>
      <c r="AD5" s="23">
        <f t="shared" ref="AD5:AI5" si="2">SUM(AD6:AD24)</f>
        <v>3973000</v>
      </c>
      <c r="AE5" s="23">
        <f t="shared" si="2"/>
        <v>3813000</v>
      </c>
      <c r="AF5" s="23">
        <f t="shared" si="2"/>
        <v>3573000</v>
      </c>
      <c r="AG5" s="23">
        <f t="shared" si="2"/>
        <v>3573000</v>
      </c>
      <c r="AH5" s="23">
        <f t="shared" si="2"/>
        <v>3573000</v>
      </c>
      <c r="AI5" s="23">
        <f t="shared" si="2"/>
        <v>3573000</v>
      </c>
    </row>
    <row r="6" spans="1:35" x14ac:dyDescent="0.4">
      <c r="A6" t="s">
        <v>138</v>
      </c>
      <c r="B6" s="1">
        <v>765000</v>
      </c>
      <c r="C6" s="1">
        <v>765000</v>
      </c>
      <c r="D6" s="1">
        <v>765000</v>
      </c>
      <c r="E6" s="1">
        <v>765000</v>
      </c>
      <c r="F6" s="1">
        <v>825000</v>
      </c>
      <c r="G6" s="1">
        <v>765000</v>
      </c>
      <c r="H6" s="1">
        <v>765000</v>
      </c>
      <c r="I6" s="1">
        <v>765000</v>
      </c>
      <c r="J6" s="1">
        <v>765000</v>
      </c>
      <c r="K6" s="1">
        <v>765000</v>
      </c>
      <c r="L6" s="1">
        <v>765000</v>
      </c>
      <c r="M6" s="1">
        <v>765000</v>
      </c>
      <c r="N6" s="1">
        <v>740000</v>
      </c>
      <c r="O6" s="1">
        <v>740000</v>
      </c>
      <c r="P6" s="1">
        <v>740000</v>
      </c>
      <c r="Q6" s="1">
        <v>740000</v>
      </c>
      <c r="R6" s="1">
        <v>740000</v>
      </c>
      <c r="S6" s="1">
        <v>740000</v>
      </c>
      <c r="T6" s="1">
        <v>816000</v>
      </c>
      <c r="U6" s="1">
        <v>816000</v>
      </c>
      <c r="V6" s="1">
        <v>816000</v>
      </c>
      <c r="W6" s="1">
        <v>816000</v>
      </c>
      <c r="X6" s="1">
        <v>816000</v>
      </c>
      <c r="Y6" s="1">
        <v>816000</v>
      </c>
      <c r="Z6" s="45">
        <v>0</v>
      </c>
      <c r="AA6" s="45">
        <v>0</v>
      </c>
      <c r="AB6" s="45">
        <v>0</v>
      </c>
      <c r="AC6" s="45">
        <v>0</v>
      </c>
      <c r="AD6" s="45">
        <v>0</v>
      </c>
      <c r="AE6" s="45">
        <v>0</v>
      </c>
      <c r="AF6" s="45">
        <v>0</v>
      </c>
      <c r="AG6" s="45">
        <v>0</v>
      </c>
      <c r="AH6" s="45">
        <v>0</v>
      </c>
      <c r="AI6" s="45">
        <v>0</v>
      </c>
    </row>
    <row r="7" spans="1:35" x14ac:dyDescent="0.4">
      <c r="A7" t="s">
        <v>139</v>
      </c>
      <c r="B7" s="1">
        <v>447000</v>
      </c>
      <c r="C7" s="1">
        <v>400000</v>
      </c>
      <c r="D7" s="1">
        <v>400000</v>
      </c>
      <c r="E7" s="1">
        <v>300000</v>
      </c>
      <c r="F7" s="1">
        <v>260000</v>
      </c>
      <c r="G7" s="1">
        <v>260000</v>
      </c>
      <c r="H7" s="1">
        <v>260000</v>
      </c>
      <c r="I7" s="1">
        <v>260000</v>
      </c>
      <c r="J7" s="1">
        <v>325000</v>
      </c>
      <c r="K7" s="1">
        <v>385000</v>
      </c>
      <c r="L7" s="1">
        <v>385000</v>
      </c>
      <c r="M7" s="1">
        <v>430000</v>
      </c>
      <c r="N7" s="1">
        <v>455000</v>
      </c>
      <c r="O7" s="1">
        <v>455000</v>
      </c>
      <c r="P7" s="1">
        <v>455000</v>
      </c>
      <c r="Q7" s="1">
        <v>455000</v>
      </c>
      <c r="R7" s="1"/>
      <c r="S7" s="1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</row>
    <row r="8" spans="1:35" x14ac:dyDescent="0.4">
      <c r="A8" t="s">
        <v>140</v>
      </c>
      <c r="B8" s="1">
        <v>70000</v>
      </c>
      <c r="C8" s="1">
        <v>70000</v>
      </c>
      <c r="D8" s="1">
        <v>70000</v>
      </c>
      <c r="E8" s="1">
        <v>70000</v>
      </c>
      <c r="F8" s="1">
        <v>70000</v>
      </c>
      <c r="G8" s="1">
        <v>70000</v>
      </c>
      <c r="H8" s="1">
        <v>70000</v>
      </c>
      <c r="I8" s="1">
        <v>70000</v>
      </c>
      <c r="J8" s="1">
        <v>70000</v>
      </c>
      <c r="K8" s="1">
        <v>70000</v>
      </c>
      <c r="L8" s="1">
        <v>70000</v>
      </c>
      <c r="M8" s="1">
        <v>70000</v>
      </c>
      <c r="N8" s="1">
        <v>70000</v>
      </c>
      <c r="O8" s="1">
        <v>70000</v>
      </c>
      <c r="P8" s="1">
        <v>70000</v>
      </c>
      <c r="Q8" s="1">
        <v>70000</v>
      </c>
      <c r="R8" s="1">
        <v>70000</v>
      </c>
      <c r="S8" s="1">
        <v>70000</v>
      </c>
      <c r="T8" s="1">
        <v>70000</v>
      </c>
      <c r="U8" s="1">
        <v>70000</v>
      </c>
      <c r="V8" s="1">
        <v>70000</v>
      </c>
      <c r="W8" s="1">
        <v>70000</v>
      </c>
      <c r="X8" s="1">
        <v>70000</v>
      </c>
      <c r="Y8" s="1">
        <v>70000</v>
      </c>
      <c r="Z8" s="1">
        <v>70000</v>
      </c>
      <c r="AA8" s="1">
        <v>70000</v>
      </c>
      <c r="AB8" s="1">
        <v>70000</v>
      </c>
      <c r="AC8" s="1">
        <v>70000</v>
      </c>
      <c r="AD8" s="1">
        <v>70000</v>
      </c>
      <c r="AE8" s="1">
        <v>70000</v>
      </c>
      <c r="AF8" s="1">
        <v>70000</v>
      </c>
      <c r="AG8" s="1">
        <v>70000</v>
      </c>
      <c r="AH8" s="1">
        <v>70000</v>
      </c>
      <c r="AI8" s="1">
        <v>70000</v>
      </c>
    </row>
    <row r="9" spans="1:35" x14ac:dyDescent="0.4">
      <c r="A9" t="s">
        <v>141</v>
      </c>
      <c r="B9" s="1">
        <v>108000</v>
      </c>
      <c r="C9" s="1">
        <v>108000</v>
      </c>
      <c r="D9" s="1">
        <v>108000</v>
      </c>
      <c r="E9" s="1">
        <v>108000</v>
      </c>
      <c r="F9" s="1">
        <v>108000</v>
      </c>
      <c r="G9" s="1">
        <v>108000</v>
      </c>
      <c r="H9" s="1">
        <v>108000</v>
      </c>
      <c r="I9" s="1">
        <v>108000</v>
      </c>
      <c r="J9" s="1">
        <v>108000</v>
      </c>
      <c r="K9" s="1">
        <v>108000</v>
      </c>
      <c r="L9" s="1">
        <v>108000</v>
      </c>
      <c r="M9" s="1">
        <v>108000</v>
      </c>
      <c r="N9" s="1">
        <v>108000</v>
      </c>
      <c r="O9" s="1">
        <v>108000</v>
      </c>
      <c r="P9" s="1">
        <v>108000</v>
      </c>
      <c r="Q9" s="1">
        <v>108000</v>
      </c>
      <c r="R9" s="1">
        <v>108000</v>
      </c>
      <c r="S9" s="1">
        <v>108000</v>
      </c>
      <c r="T9" s="1">
        <v>108000</v>
      </c>
      <c r="U9" s="1">
        <v>108000</v>
      </c>
      <c r="V9" s="1"/>
      <c r="W9" s="1">
        <v>108000</v>
      </c>
      <c r="X9" s="1">
        <v>108000</v>
      </c>
      <c r="Y9" s="1">
        <v>108000</v>
      </c>
      <c r="Z9" s="1">
        <v>108000</v>
      </c>
      <c r="AA9" s="1">
        <v>108000</v>
      </c>
      <c r="AB9" s="1">
        <v>108000</v>
      </c>
      <c r="AC9" s="1">
        <v>108000</v>
      </c>
      <c r="AD9" s="1">
        <v>108000</v>
      </c>
      <c r="AE9" s="1">
        <v>108000</v>
      </c>
      <c r="AF9" s="1">
        <v>108000</v>
      </c>
      <c r="AG9" s="1">
        <v>108000</v>
      </c>
      <c r="AH9" s="1">
        <v>108000</v>
      </c>
      <c r="AI9" s="1">
        <v>108000</v>
      </c>
    </row>
    <row r="10" spans="1:35" x14ac:dyDescent="0.4">
      <c r="A10" t="s">
        <v>142</v>
      </c>
      <c r="B10" s="1">
        <v>38000</v>
      </c>
      <c r="C10" s="1">
        <v>38000</v>
      </c>
      <c r="D10" s="1">
        <v>38000</v>
      </c>
      <c r="E10" s="1">
        <v>38000</v>
      </c>
      <c r="F10" s="1">
        <v>38000</v>
      </c>
      <c r="G10" s="1">
        <v>38000</v>
      </c>
      <c r="H10" s="1">
        <v>38000</v>
      </c>
      <c r="I10" s="1">
        <v>38000</v>
      </c>
      <c r="J10" s="1">
        <v>38000</v>
      </c>
      <c r="K10" s="1">
        <v>38000</v>
      </c>
      <c r="L10" s="1">
        <v>38000</v>
      </c>
      <c r="M10" s="1">
        <v>38000</v>
      </c>
      <c r="N10" s="1">
        <v>38000</v>
      </c>
      <c r="O10" s="1">
        <v>38000</v>
      </c>
      <c r="P10" s="1">
        <v>38000</v>
      </c>
      <c r="Q10" s="1">
        <v>38000</v>
      </c>
      <c r="R10" s="1">
        <v>38000</v>
      </c>
      <c r="S10" s="1">
        <v>38000</v>
      </c>
      <c r="T10" s="1">
        <v>38000</v>
      </c>
      <c r="U10" s="1">
        <v>38000</v>
      </c>
      <c r="V10" s="1">
        <v>38000</v>
      </c>
      <c r="W10" s="1">
        <v>38000</v>
      </c>
      <c r="X10" s="1">
        <v>38000</v>
      </c>
      <c r="Y10" s="1">
        <v>38000</v>
      </c>
      <c r="Z10" s="1">
        <v>38000</v>
      </c>
      <c r="AA10" s="1">
        <v>38000</v>
      </c>
      <c r="AB10" s="1">
        <v>38000</v>
      </c>
      <c r="AC10" s="1">
        <v>38000</v>
      </c>
      <c r="AD10" s="1">
        <v>38000</v>
      </c>
      <c r="AE10" s="1">
        <v>38000</v>
      </c>
      <c r="AF10" s="1">
        <v>38000</v>
      </c>
      <c r="AG10" s="1">
        <v>38000</v>
      </c>
      <c r="AH10" s="1">
        <v>38000</v>
      </c>
      <c r="AI10" s="1">
        <v>38000</v>
      </c>
    </row>
    <row r="11" spans="1:35" x14ac:dyDescent="0.4">
      <c r="A11" t="s">
        <v>175</v>
      </c>
      <c r="B11" s="1">
        <v>105000</v>
      </c>
      <c r="C11" s="1">
        <v>105000</v>
      </c>
      <c r="D11" s="1">
        <v>105000</v>
      </c>
      <c r="E11" s="1">
        <v>105000</v>
      </c>
      <c r="F11" s="1">
        <v>170000</v>
      </c>
      <c r="G11" s="1">
        <v>240000</v>
      </c>
      <c r="H11" s="1">
        <v>240000</v>
      </c>
      <c r="I11" s="1">
        <v>240000</v>
      </c>
      <c r="J11" s="1">
        <v>240000</v>
      </c>
      <c r="K11" s="1">
        <v>240000</v>
      </c>
      <c r="L11" s="1">
        <v>240000</v>
      </c>
      <c r="M11" s="1">
        <v>187000</v>
      </c>
      <c r="N11" s="1">
        <v>187000</v>
      </c>
      <c r="O11" s="1">
        <v>187000</v>
      </c>
      <c r="P11" s="1">
        <v>187000</v>
      </c>
      <c r="Q11" s="1">
        <v>322000</v>
      </c>
      <c r="R11" s="1">
        <v>322000</v>
      </c>
      <c r="S11" s="1">
        <v>322000</v>
      </c>
      <c r="T11" s="1">
        <v>322000</v>
      </c>
      <c r="U11" s="1">
        <v>322000</v>
      </c>
      <c r="V11" s="1">
        <v>322000</v>
      </c>
      <c r="W11" s="1">
        <v>322000</v>
      </c>
      <c r="X11" s="1">
        <v>322000</v>
      </c>
      <c r="Y11" s="1">
        <v>322000</v>
      </c>
      <c r="Z11" s="1">
        <v>322000</v>
      </c>
      <c r="AA11" s="1">
        <v>322000</v>
      </c>
      <c r="AB11" s="1">
        <v>270000</v>
      </c>
      <c r="AC11" s="1">
        <v>270000</v>
      </c>
      <c r="AD11" s="1">
        <v>270000</v>
      </c>
      <c r="AE11" s="1">
        <v>270000</v>
      </c>
      <c r="AF11" s="1">
        <v>270000</v>
      </c>
      <c r="AG11" s="1">
        <v>270000</v>
      </c>
      <c r="AH11" s="1">
        <v>270000</v>
      </c>
      <c r="AI11" s="1">
        <v>270000</v>
      </c>
    </row>
    <row r="12" spans="1:35" x14ac:dyDescent="0.4">
      <c r="A12" t="s">
        <v>144</v>
      </c>
      <c r="B12" s="1">
        <v>1745000</v>
      </c>
      <c r="C12" s="1">
        <v>1745000</v>
      </c>
      <c r="D12" s="1">
        <v>1745000</v>
      </c>
      <c r="E12" s="1">
        <v>1745000</v>
      </c>
      <c r="F12" s="1">
        <v>1688000</v>
      </c>
      <c r="G12" s="1">
        <v>1688000</v>
      </c>
      <c r="H12" s="1">
        <v>1720000</v>
      </c>
      <c r="I12" s="1">
        <v>1720000</v>
      </c>
      <c r="J12" s="1">
        <v>1711000</v>
      </c>
      <c r="K12" s="1">
        <v>1711000</v>
      </c>
      <c r="L12" s="1">
        <v>1711000</v>
      </c>
      <c r="M12" s="1">
        <v>1711000</v>
      </c>
      <c r="N12">
        <v>1707000</v>
      </c>
      <c r="O12" s="1">
        <v>1707000</v>
      </c>
      <c r="P12" s="1">
        <v>1707000</v>
      </c>
      <c r="Q12" s="1">
        <v>1600000</v>
      </c>
      <c r="R12" s="1">
        <v>1600000</v>
      </c>
      <c r="S12" s="1">
        <v>1600000</v>
      </c>
      <c r="T12" s="1">
        <v>1576000</v>
      </c>
      <c r="U12" s="1">
        <v>1576000</v>
      </c>
      <c r="V12" s="1">
        <v>1430000</v>
      </c>
      <c r="W12" s="1">
        <v>1400000</v>
      </c>
      <c r="X12" s="1">
        <v>1400000</v>
      </c>
      <c r="Y12" s="1">
        <v>1400000</v>
      </c>
      <c r="Z12" s="1">
        <v>1400000</v>
      </c>
      <c r="AA12" s="1">
        <v>1400000</v>
      </c>
      <c r="AB12" s="1">
        <v>1400000</v>
      </c>
      <c r="AC12" s="1">
        <v>1400000</v>
      </c>
      <c r="AD12" s="1">
        <v>1540000</v>
      </c>
      <c r="AE12" s="1">
        <v>1540000</v>
      </c>
      <c r="AF12" s="1">
        <v>1540000</v>
      </c>
      <c r="AG12" s="1">
        <v>1540000</v>
      </c>
      <c r="AH12" s="1">
        <v>1540000</v>
      </c>
      <c r="AI12" s="1">
        <v>1540000</v>
      </c>
    </row>
    <row r="13" spans="1:35" x14ac:dyDescent="0.4">
      <c r="A13" t="s">
        <v>146</v>
      </c>
      <c r="B13" s="1">
        <v>616000</v>
      </c>
      <c r="C13" s="1">
        <v>616000</v>
      </c>
      <c r="D13" s="1">
        <v>616000</v>
      </c>
      <c r="E13" s="1">
        <v>616000</v>
      </c>
      <c r="F13" s="1">
        <v>505000</v>
      </c>
      <c r="G13" s="1">
        <v>510000</v>
      </c>
      <c r="H13" s="1">
        <v>510000</v>
      </c>
      <c r="I13" s="1">
        <v>510000</v>
      </c>
      <c r="J13" s="1">
        <v>510000</v>
      </c>
      <c r="K13" s="1">
        <v>510000</v>
      </c>
      <c r="L13" s="1">
        <v>510000</v>
      </c>
      <c r="M13" s="1">
        <v>510000</v>
      </c>
      <c r="N13" s="1">
        <v>510000</v>
      </c>
      <c r="O13" s="1">
        <v>510000</v>
      </c>
      <c r="P13" s="1">
        <v>510000</v>
      </c>
      <c r="Q13" s="1"/>
      <c r="R13" s="1"/>
      <c r="S13" s="1"/>
      <c r="T13" s="45"/>
      <c r="U13" s="45"/>
      <c r="V13" s="45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x14ac:dyDescent="0.4">
      <c r="A14" t="s">
        <v>143</v>
      </c>
      <c r="F14" s="1">
        <v>0</v>
      </c>
      <c r="G14" s="1">
        <v>45000</v>
      </c>
      <c r="H14" s="1">
        <v>45000</v>
      </c>
      <c r="I14" s="1">
        <v>45000</v>
      </c>
      <c r="J14" s="1">
        <v>45000</v>
      </c>
      <c r="K14" s="1">
        <v>45000</v>
      </c>
      <c r="L14" s="1">
        <v>45000</v>
      </c>
      <c r="M14" s="1">
        <v>45000</v>
      </c>
      <c r="N14" s="1">
        <v>45000</v>
      </c>
      <c r="O14" s="1">
        <v>45000</v>
      </c>
      <c r="P14" s="1">
        <v>45000</v>
      </c>
      <c r="Q14" s="1">
        <v>45000</v>
      </c>
      <c r="R14" s="1">
        <v>45000</v>
      </c>
      <c r="S14" s="1">
        <v>45000</v>
      </c>
      <c r="T14" s="1">
        <v>45000</v>
      </c>
      <c r="U14" s="1">
        <v>45000</v>
      </c>
      <c r="V14" s="1">
        <v>45000</v>
      </c>
      <c r="W14" s="1">
        <v>45000</v>
      </c>
      <c r="X14" s="1">
        <v>45000</v>
      </c>
      <c r="Y14" s="1">
        <v>45000</v>
      </c>
      <c r="Z14" s="45"/>
      <c r="AA14" s="45"/>
      <c r="AB14" s="45"/>
      <c r="AC14" s="45"/>
      <c r="AD14" s="45"/>
      <c r="AE14" s="45"/>
      <c r="AF14" s="45"/>
      <c r="AG14" s="45"/>
      <c r="AH14" s="45"/>
      <c r="AI14" s="45"/>
    </row>
    <row r="15" spans="1:35" x14ac:dyDescent="0.4">
      <c r="A15" t="s">
        <v>159</v>
      </c>
      <c r="K15" s="1">
        <v>436000</v>
      </c>
      <c r="L15" s="1">
        <v>436000</v>
      </c>
      <c r="M15" s="1">
        <v>436000</v>
      </c>
      <c r="N15" s="1">
        <v>436000</v>
      </c>
      <c r="O15" s="1">
        <v>436000</v>
      </c>
      <c r="P15" s="1">
        <v>436000</v>
      </c>
      <c r="Q15" s="1">
        <v>477000</v>
      </c>
      <c r="R15" s="1">
        <v>477000</v>
      </c>
      <c r="S15" s="1">
        <v>477000</v>
      </c>
      <c r="T15" s="1">
        <v>512000</v>
      </c>
      <c r="U15" s="1">
        <v>512000</v>
      </c>
      <c r="V15" s="1">
        <v>510000</v>
      </c>
      <c r="W15" s="1">
        <v>510000</v>
      </c>
      <c r="X15" s="1">
        <v>477600</v>
      </c>
      <c r="Y15" s="1">
        <v>510000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</row>
    <row r="16" spans="1:35" x14ac:dyDescent="0.4">
      <c r="A16" t="s">
        <v>160</v>
      </c>
      <c r="M16" s="1">
        <v>89000</v>
      </c>
      <c r="N16" s="1">
        <v>89000</v>
      </c>
      <c r="O16" s="1"/>
      <c r="P16" s="1"/>
      <c r="Q16" s="1"/>
      <c r="R16" s="1"/>
      <c r="S16" s="1"/>
      <c r="T16" s="45"/>
      <c r="U16" s="45"/>
      <c r="V16" s="45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x14ac:dyDescent="0.4">
      <c r="A17" t="s">
        <v>168</v>
      </c>
      <c r="N17" s="1"/>
      <c r="O17" s="1">
        <v>120000</v>
      </c>
      <c r="P17" s="1">
        <v>110000</v>
      </c>
      <c r="Q17" s="1">
        <v>110000</v>
      </c>
      <c r="R17" s="1">
        <v>110000</v>
      </c>
      <c r="S17" s="1">
        <v>110000</v>
      </c>
      <c r="T17" s="1">
        <v>110000</v>
      </c>
      <c r="U17" s="1">
        <v>110000</v>
      </c>
      <c r="V17" s="1">
        <v>110000</v>
      </c>
      <c r="W17" s="1">
        <v>110000</v>
      </c>
      <c r="X17" s="1">
        <v>110000</v>
      </c>
      <c r="Y17" s="1">
        <v>110000</v>
      </c>
      <c r="Z17" s="1">
        <v>110000</v>
      </c>
      <c r="AA17" s="1">
        <v>110000</v>
      </c>
      <c r="AB17" s="1">
        <v>110000</v>
      </c>
      <c r="AC17" s="1">
        <v>110000</v>
      </c>
      <c r="AD17" s="1">
        <v>110000</v>
      </c>
      <c r="AE17" s="1">
        <v>110000</v>
      </c>
      <c r="AF17" s="1">
        <v>110000</v>
      </c>
      <c r="AG17" s="1">
        <v>110000</v>
      </c>
      <c r="AH17" s="1">
        <v>110000</v>
      </c>
      <c r="AI17" s="1">
        <v>110000</v>
      </c>
    </row>
    <row r="18" spans="1:35" x14ac:dyDescent="0.4">
      <c r="A18" t="s">
        <v>169</v>
      </c>
      <c r="N18" s="1"/>
      <c r="O18" s="1"/>
      <c r="P18" s="1"/>
      <c r="Q18" s="1"/>
      <c r="R18" s="1">
        <v>100000</v>
      </c>
      <c r="S18" s="1">
        <v>100000</v>
      </c>
      <c r="T18" s="1">
        <v>100000</v>
      </c>
      <c r="U18" s="1">
        <v>1100000</v>
      </c>
      <c r="V18" s="1">
        <v>1035000</v>
      </c>
      <c r="W18" s="1">
        <v>1100000</v>
      </c>
      <c r="X18" s="1">
        <v>1100000</v>
      </c>
      <c r="Y18" s="1">
        <v>1100000</v>
      </c>
      <c r="Z18" s="1">
        <v>1100000</v>
      </c>
      <c r="AA18" s="1">
        <v>1100000</v>
      </c>
      <c r="AB18" s="1">
        <v>1100000</v>
      </c>
      <c r="AC18" s="1">
        <v>1100000</v>
      </c>
      <c r="AD18" s="1">
        <v>1100000</v>
      </c>
      <c r="AE18" s="1">
        <v>1100000</v>
      </c>
      <c r="AF18" s="1">
        <v>1100000</v>
      </c>
      <c r="AG18" s="1">
        <v>1100000</v>
      </c>
      <c r="AH18" s="1">
        <v>1100000</v>
      </c>
      <c r="AI18" s="1">
        <v>1100000</v>
      </c>
    </row>
    <row r="19" spans="1:35" x14ac:dyDescent="0.4">
      <c r="A19" t="s">
        <v>170</v>
      </c>
      <c r="N19" s="1"/>
      <c r="O19" s="1"/>
      <c r="P19" s="1"/>
      <c r="Q19" s="1">
        <v>389000</v>
      </c>
      <c r="R19" s="1">
        <v>389000</v>
      </c>
      <c r="S19" s="1">
        <v>389000</v>
      </c>
      <c r="T19" s="1">
        <v>391000</v>
      </c>
      <c r="U19" s="1">
        <v>391000</v>
      </c>
      <c r="V19" s="1">
        <v>338000</v>
      </c>
      <c r="W19" s="1">
        <v>291000</v>
      </c>
      <c r="X19" s="1">
        <v>328000</v>
      </c>
      <c r="Y19" s="1">
        <v>328000</v>
      </c>
      <c r="Z19" s="1">
        <v>328000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</row>
    <row r="20" spans="1:35" x14ac:dyDescent="0.4">
      <c r="A20" t="s">
        <v>171</v>
      </c>
      <c r="N20" s="1"/>
      <c r="O20" s="1"/>
      <c r="P20" s="1"/>
      <c r="Q20" s="1">
        <v>314500</v>
      </c>
      <c r="R20" s="1">
        <v>314500</v>
      </c>
      <c r="S20" s="1">
        <v>314500</v>
      </c>
      <c r="T20" s="1">
        <v>294000</v>
      </c>
      <c r="U20" s="1">
        <v>294000</v>
      </c>
      <c r="V20" s="1">
        <v>337000</v>
      </c>
      <c r="W20" s="1">
        <v>337000</v>
      </c>
      <c r="X20" s="1">
        <v>337000</v>
      </c>
      <c r="Y20" s="1">
        <v>337000</v>
      </c>
      <c r="Z20" s="1">
        <v>337000</v>
      </c>
      <c r="AA20" s="1">
        <v>337000</v>
      </c>
      <c r="AB20" s="1">
        <v>337000</v>
      </c>
      <c r="AC20" s="1">
        <v>337000</v>
      </c>
      <c r="AD20" s="1">
        <v>337000</v>
      </c>
      <c r="AE20" s="1">
        <v>337000</v>
      </c>
      <c r="AF20" s="1">
        <v>337000</v>
      </c>
      <c r="AG20" s="1">
        <v>337000</v>
      </c>
      <c r="AH20" s="1">
        <v>337000</v>
      </c>
      <c r="AI20" s="1">
        <v>337000</v>
      </c>
    </row>
    <row r="21" spans="1:35" x14ac:dyDescent="0.4">
      <c r="A21" t="s">
        <v>173</v>
      </c>
      <c r="N21" s="1"/>
      <c r="O21" s="1"/>
      <c r="P21" s="1"/>
      <c r="Q21" s="1">
        <v>50000</v>
      </c>
      <c r="R21" s="1">
        <v>50000</v>
      </c>
      <c r="S21" s="1">
        <v>50000</v>
      </c>
      <c r="T21" s="1">
        <v>50000</v>
      </c>
      <c r="U21" s="1">
        <v>50000</v>
      </c>
      <c r="V21" s="1">
        <v>50000</v>
      </c>
      <c r="W21" s="1">
        <v>50000</v>
      </c>
      <c r="X21" s="1">
        <v>50000</v>
      </c>
      <c r="Y21" s="1">
        <v>50000</v>
      </c>
      <c r="Z21" s="45"/>
      <c r="AA21" s="45"/>
      <c r="AB21" s="45"/>
      <c r="AC21" s="45"/>
      <c r="AD21" s="45"/>
      <c r="AE21" s="45"/>
      <c r="AF21" s="45"/>
      <c r="AG21" s="45"/>
      <c r="AH21" s="45"/>
      <c r="AI21" s="45"/>
    </row>
    <row r="22" spans="1:35" s="42" customFormat="1" x14ac:dyDescent="0.4">
      <c r="A22" s="42" t="s">
        <v>174</v>
      </c>
      <c r="O22" s="42">
        <v>65000</v>
      </c>
      <c r="P22" s="42">
        <v>65000</v>
      </c>
      <c r="Q22" s="42">
        <v>65000</v>
      </c>
      <c r="R22" s="42">
        <v>65000</v>
      </c>
      <c r="S22" s="42">
        <v>65000</v>
      </c>
      <c r="T22" s="42">
        <v>65000</v>
      </c>
      <c r="U22" s="42">
        <v>65000</v>
      </c>
      <c r="V22" s="42">
        <v>65000</v>
      </c>
      <c r="W22" s="42">
        <v>65000</v>
      </c>
      <c r="X22" s="42">
        <v>65000</v>
      </c>
      <c r="Y22" s="42">
        <v>65000</v>
      </c>
      <c r="Z22" s="42">
        <v>65000</v>
      </c>
      <c r="AA22" s="42">
        <v>65000</v>
      </c>
      <c r="AB22" s="47"/>
      <c r="AC22" s="47"/>
      <c r="AD22" s="47"/>
      <c r="AE22" s="47"/>
      <c r="AF22" s="47"/>
      <c r="AG22" s="47"/>
      <c r="AH22" s="47"/>
      <c r="AI22" s="47"/>
    </row>
    <row r="23" spans="1:35" s="42" customFormat="1" x14ac:dyDescent="0.4">
      <c r="A23" s="42" t="s">
        <v>192</v>
      </c>
      <c r="AD23" s="42">
        <v>400000</v>
      </c>
      <c r="AE23" s="42">
        <v>240000</v>
      </c>
      <c r="AF23" s="42">
        <v>0</v>
      </c>
      <c r="AG23" s="42">
        <v>0</v>
      </c>
      <c r="AH23" s="42">
        <v>0</v>
      </c>
      <c r="AI23" s="42">
        <v>0</v>
      </c>
    </row>
    <row r="24" spans="1:35" ht="16.5" customHeight="1" x14ac:dyDescent="0.4"/>
    <row r="25" spans="1:35" x14ac:dyDescent="0.4">
      <c r="A25" s="22" t="s">
        <v>94</v>
      </c>
      <c r="B25" s="23">
        <v>31000</v>
      </c>
      <c r="C25" s="23">
        <v>31000</v>
      </c>
      <c r="D25" s="23">
        <v>31000</v>
      </c>
      <c r="E25" s="23"/>
      <c r="F25" s="23">
        <v>28000</v>
      </c>
      <c r="G25" s="23">
        <v>25000</v>
      </c>
      <c r="H25" s="23">
        <v>20000</v>
      </c>
      <c r="I25" s="23">
        <v>20000</v>
      </c>
      <c r="J25" s="23">
        <v>20000</v>
      </c>
      <c r="K25" s="23">
        <v>20000</v>
      </c>
      <c r="L25" s="23">
        <v>20000</v>
      </c>
      <c r="M25" s="23">
        <v>20000</v>
      </c>
      <c r="N25" s="23">
        <v>20000</v>
      </c>
      <c r="O25" s="23">
        <v>20000</v>
      </c>
      <c r="P25" s="23">
        <v>20000</v>
      </c>
      <c r="Q25" s="23">
        <v>20000</v>
      </c>
      <c r="R25" s="23">
        <v>20000</v>
      </c>
      <c r="S25" s="23">
        <v>20000</v>
      </c>
      <c r="T25" s="23">
        <v>13000</v>
      </c>
      <c r="U25" s="23">
        <v>13000</v>
      </c>
      <c r="V25" s="23">
        <v>8500</v>
      </c>
      <c r="W25" s="23">
        <v>8500</v>
      </c>
      <c r="X25" s="23">
        <v>8500</v>
      </c>
      <c r="Y25" s="23">
        <v>8500</v>
      </c>
      <c r="Z25" s="23">
        <v>8500</v>
      </c>
      <c r="AA25" s="23">
        <v>8500</v>
      </c>
      <c r="AB25" s="23">
        <v>12500</v>
      </c>
      <c r="AC25" s="23">
        <v>12500</v>
      </c>
      <c r="AD25" s="23">
        <v>12500</v>
      </c>
      <c r="AE25" s="23">
        <v>12500</v>
      </c>
      <c r="AF25" s="23">
        <v>12500</v>
      </c>
      <c r="AG25" s="23">
        <v>12500</v>
      </c>
      <c r="AH25" s="23">
        <v>12500</v>
      </c>
      <c r="AI25" s="23">
        <v>12500</v>
      </c>
    </row>
    <row r="26" spans="1:35" x14ac:dyDescent="0.4">
      <c r="N26" s="1"/>
      <c r="O26" s="1"/>
      <c r="P26" s="1"/>
      <c r="Q26" s="1"/>
      <c r="R26" s="1"/>
      <c r="S26" s="1"/>
      <c r="T26" s="1"/>
      <c r="U26" s="1"/>
      <c r="V26" s="1"/>
    </row>
    <row r="27" spans="1:35" x14ac:dyDescent="0.4">
      <c r="A27" s="22" t="s">
        <v>95</v>
      </c>
      <c r="B27" s="23">
        <v>15000</v>
      </c>
      <c r="C27" s="23">
        <v>15000</v>
      </c>
      <c r="D27" s="23">
        <v>15000</v>
      </c>
      <c r="E27" s="23"/>
      <c r="F27" s="23">
        <v>15000</v>
      </c>
      <c r="G27" s="23">
        <v>15000</v>
      </c>
      <c r="H27" s="23">
        <v>15000</v>
      </c>
      <c r="I27" s="23">
        <v>15000</v>
      </c>
      <c r="J27" s="23">
        <v>15000</v>
      </c>
      <c r="K27" s="23">
        <v>15000</v>
      </c>
      <c r="L27" s="23">
        <v>15000</v>
      </c>
      <c r="M27" s="23">
        <v>15000</v>
      </c>
      <c r="N27" s="23">
        <v>15000</v>
      </c>
      <c r="O27" s="23">
        <v>15000</v>
      </c>
      <c r="P27" s="23">
        <v>15000</v>
      </c>
      <c r="Q27" s="23">
        <v>15000</v>
      </c>
      <c r="R27" s="23">
        <v>15000</v>
      </c>
      <c r="S27" s="23">
        <v>15000</v>
      </c>
      <c r="T27" s="23">
        <v>15000</v>
      </c>
      <c r="U27" s="23">
        <v>15000</v>
      </c>
      <c r="V27" s="23">
        <v>15000</v>
      </c>
      <c r="W27" s="23">
        <v>15000</v>
      </c>
      <c r="X27" s="23">
        <v>15000</v>
      </c>
      <c r="Y27" s="23">
        <v>15000</v>
      </c>
      <c r="Z27" s="23">
        <v>15000</v>
      </c>
      <c r="AA27" s="23">
        <v>15000</v>
      </c>
      <c r="AB27" s="23">
        <v>15000</v>
      </c>
      <c r="AC27" s="23">
        <v>15000</v>
      </c>
      <c r="AD27" s="23">
        <v>15000</v>
      </c>
      <c r="AE27" s="23">
        <v>15000</v>
      </c>
      <c r="AF27" s="23">
        <v>15000</v>
      </c>
      <c r="AG27" s="23">
        <v>15000</v>
      </c>
      <c r="AH27" s="23">
        <v>15000</v>
      </c>
      <c r="AI27" s="23">
        <v>15000</v>
      </c>
    </row>
    <row r="28" spans="1:35" x14ac:dyDescent="0.4"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x14ac:dyDescent="0.4">
      <c r="A29" s="22" t="s">
        <v>75</v>
      </c>
      <c r="B29" s="23">
        <v>105000</v>
      </c>
      <c r="C29" s="23">
        <v>105000</v>
      </c>
      <c r="D29" s="23">
        <v>105000</v>
      </c>
      <c r="E29" s="23"/>
      <c r="F29" s="23">
        <v>50000</v>
      </c>
      <c r="G29" s="23">
        <v>50000</v>
      </c>
      <c r="H29" s="23">
        <v>50000</v>
      </c>
      <c r="I29" s="23">
        <v>50000</v>
      </c>
      <c r="J29" s="23">
        <v>50000</v>
      </c>
      <c r="K29" s="23">
        <v>50000</v>
      </c>
      <c r="L29" s="23">
        <v>50000</v>
      </c>
      <c r="M29" s="23">
        <v>50000</v>
      </c>
      <c r="N29" s="23">
        <v>50000</v>
      </c>
      <c r="O29" s="23">
        <v>50000</v>
      </c>
      <c r="P29" s="23">
        <v>50000</v>
      </c>
      <c r="Q29" s="23">
        <v>50000</v>
      </c>
      <c r="R29" s="23">
        <v>50000</v>
      </c>
      <c r="S29" s="23">
        <v>50000</v>
      </c>
      <c r="T29" s="23">
        <v>50000</v>
      </c>
      <c r="U29" s="23">
        <v>50000</v>
      </c>
      <c r="V29" s="23">
        <v>50000</v>
      </c>
      <c r="W29" s="23">
        <v>50000</v>
      </c>
      <c r="X29" s="23">
        <v>50000</v>
      </c>
      <c r="Y29" s="23">
        <v>50000</v>
      </c>
      <c r="Z29" s="23">
        <v>50000</v>
      </c>
      <c r="AA29" s="23">
        <v>50000</v>
      </c>
      <c r="AB29" s="23">
        <v>50000</v>
      </c>
      <c r="AC29" s="23">
        <v>50000</v>
      </c>
      <c r="AD29" s="23">
        <v>50000</v>
      </c>
      <c r="AE29" s="23">
        <v>50000</v>
      </c>
      <c r="AF29" s="23">
        <v>50000</v>
      </c>
      <c r="AG29" s="23">
        <v>50000</v>
      </c>
      <c r="AH29" s="23">
        <v>50000</v>
      </c>
      <c r="AI29" s="23">
        <v>50000</v>
      </c>
    </row>
    <row r="30" spans="1:35" x14ac:dyDescent="0.4"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A30" s="1"/>
    </row>
    <row r="31" spans="1:35" x14ac:dyDescent="0.4">
      <c r="A31" s="22" t="s">
        <v>128</v>
      </c>
      <c r="B31" s="23">
        <v>140000</v>
      </c>
      <c r="C31" s="23">
        <v>35000</v>
      </c>
      <c r="D31" s="23">
        <v>35000</v>
      </c>
      <c r="E31" s="23">
        <v>35000</v>
      </c>
      <c r="F31" s="23">
        <v>35000</v>
      </c>
      <c r="G31" s="23">
        <v>35000</v>
      </c>
      <c r="H31" s="23">
        <v>35000</v>
      </c>
      <c r="I31" s="23">
        <v>35000</v>
      </c>
      <c r="J31" s="23">
        <v>30000</v>
      </c>
      <c r="K31" s="23">
        <v>30000</v>
      </c>
      <c r="L31" s="23">
        <f t="shared" ref="L31:V31" si="3">SUM(L32:L34)</f>
        <v>30000</v>
      </c>
      <c r="M31" s="23">
        <f t="shared" si="3"/>
        <v>30000</v>
      </c>
      <c r="N31" s="23">
        <f t="shared" si="3"/>
        <v>30000</v>
      </c>
      <c r="O31" s="23">
        <f t="shared" si="3"/>
        <v>30000</v>
      </c>
      <c r="P31" s="23">
        <f t="shared" si="3"/>
        <v>30000</v>
      </c>
      <c r="Q31" s="23">
        <f t="shared" si="3"/>
        <v>30000</v>
      </c>
      <c r="R31" s="23">
        <f t="shared" si="3"/>
        <v>30000</v>
      </c>
      <c r="S31" s="23">
        <f t="shared" si="3"/>
        <v>30000</v>
      </c>
      <c r="T31" s="23">
        <f t="shared" si="3"/>
        <v>30000</v>
      </c>
      <c r="U31" s="23">
        <f t="shared" si="3"/>
        <v>30000</v>
      </c>
      <c r="V31" s="23">
        <f t="shared" si="3"/>
        <v>30000</v>
      </c>
      <c r="W31" s="23">
        <f t="shared" ref="W31:X31" si="4">SUM(W32:W34)</f>
        <v>30000</v>
      </c>
      <c r="X31" s="23">
        <f t="shared" si="4"/>
        <v>30000</v>
      </c>
      <c r="Y31" s="23">
        <f t="shared" ref="Y31:AA31" si="5">SUM(Y32:Y34)</f>
        <v>30000</v>
      </c>
      <c r="Z31" s="23">
        <f t="shared" si="5"/>
        <v>24000</v>
      </c>
      <c r="AA31" s="23">
        <f t="shared" si="5"/>
        <v>24000</v>
      </c>
      <c r="AB31" s="23">
        <f t="shared" ref="AB31:AC31" si="6">SUM(AB32:AB34)</f>
        <v>24000</v>
      </c>
      <c r="AC31" s="23">
        <f t="shared" si="6"/>
        <v>24000</v>
      </c>
      <c r="AD31" s="23">
        <f t="shared" ref="AD31:AI31" si="7">SUM(AD32:AD34)</f>
        <v>24000</v>
      </c>
      <c r="AE31" s="23">
        <f t="shared" si="7"/>
        <v>24000</v>
      </c>
      <c r="AF31" s="23">
        <f t="shared" si="7"/>
        <v>24000</v>
      </c>
      <c r="AG31" s="23">
        <f t="shared" si="7"/>
        <v>24000</v>
      </c>
      <c r="AH31" s="23">
        <f t="shared" si="7"/>
        <v>24000</v>
      </c>
      <c r="AI31" s="23">
        <f t="shared" si="7"/>
        <v>24000</v>
      </c>
    </row>
    <row r="32" spans="1:35" x14ac:dyDescent="0.4">
      <c r="A32" t="s">
        <v>129</v>
      </c>
      <c r="B32" s="1">
        <v>20000</v>
      </c>
      <c r="C32" s="1">
        <v>20000</v>
      </c>
      <c r="D32" s="1">
        <v>20000</v>
      </c>
      <c r="E32" s="1">
        <v>20000</v>
      </c>
      <c r="F32" s="1">
        <v>20000</v>
      </c>
      <c r="G32" s="1">
        <v>20000</v>
      </c>
      <c r="H32" s="1">
        <v>20000</v>
      </c>
      <c r="I32" s="1">
        <v>20000</v>
      </c>
      <c r="J32" s="1">
        <v>20000</v>
      </c>
      <c r="K32" s="1">
        <v>20000</v>
      </c>
      <c r="L32" s="1">
        <v>20000</v>
      </c>
      <c r="M32" s="1">
        <v>20000</v>
      </c>
      <c r="N32" s="1">
        <v>20000</v>
      </c>
      <c r="O32" s="1">
        <v>20000</v>
      </c>
      <c r="P32" s="1">
        <v>20000</v>
      </c>
      <c r="Q32" s="1">
        <v>20000</v>
      </c>
      <c r="R32" s="1">
        <v>20000</v>
      </c>
      <c r="S32" s="1">
        <v>20000</v>
      </c>
      <c r="T32" s="1">
        <v>20000</v>
      </c>
      <c r="U32" s="1">
        <v>20000</v>
      </c>
      <c r="V32" s="1">
        <v>20000</v>
      </c>
      <c r="W32" s="1">
        <v>20000</v>
      </c>
      <c r="X32" s="1">
        <v>20000</v>
      </c>
      <c r="Y32" s="1">
        <v>20000</v>
      </c>
      <c r="Z32" s="1">
        <v>20000</v>
      </c>
      <c r="AA32" s="1">
        <v>20000</v>
      </c>
      <c r="AB32" s="1">
        <v>20000</v>
      </c>
      <c r="AC32" s="1">
        <v>20000</v>
      </c>
      <c r="AD32" s="1">
        <v>20000</v>
      </c>
      <c r="AE32" s="1">
        <v>20000</v>
      </c>
      <c r="AF32" s="1">
        <v>20000</v>
      </c>
      <c r="AG32" s="1">
        <v>20000</v>
      </c>
      <c r="AH32" s="1">
        <v>20000</v>
      </c>
      <c r="AI32" s="1">
        <v>20000</v>
      </c>
    </row>
    <row r="33" spans="1:35" x14ac:dyDescent="0.4">
      <c r="A33" t="s">
        <v>130</v>
      </c>
      <c r="B33" s="1">
        <v>15000</v>
      </c>
      <c r="C33" s="1">
        <v>15000</v>
      </c>
      <c r="D33" s="1">
        <v>15000</v>
      </c>
      <c r="E33" s="1">
        <v>15000</v>
      </c>
      <c r="F33" s="1">
        <v>15000</v>
      </c>
      <c r="G33" s="1">
        <v>15000</v>
      </c>
      <c r="H33" s="1">
        <v>15000</v>
      </c>
      <c r="I33" s="1">
        <v>15000</v>
      </c>
      <c r="J33" s="1">
        <v>10000</v>
      </c>
      <c r="K33" s="1">
        <v>10000</v>
      </c>
      <c r="L33" s="1">
        <v>10000</v>
      </c>
      <c r="M33" s="1">
        <v>10000</v>
      </c>
      <c r="N33" s="1">
        <v>10000</v>
      </c>
      <c r="O33" s="1">
        <v>10000</v>
      </c>
      <c r="P33" s="1">
        <v>10000</v>
      </c>
      <c r="Q33" s="1">
        <v>10000</v>
      </c>
      <c r="R33" s="1">
        <v>10000</v>
      </c>
      <c r="S33" s="1">
        <v>10000</v>
      </c>
      <c r="T33" s="1">
        <v>10000</v>
      </c>
      <c r="U33" s="1">
        <v>10000</v>
      </c>
      <c r="V33" s="1">
        <v>10000</v>
      </c>
      <c r="W33" s="1">
        <v>10000</v>
      </c>
      <c r="X33" s="1">
        <v>10000</v>
      </c>
      <c r="Y33" s="1">
        <v>10000</v>
      </c>
      <c r="Z33" s="1">
        <v>4000</v>
      </c>
      <c r="AA33" s="1">
        <v>4000</v>
      </c>
      <c r="AB33" s="1">
        <v>4000</v>
      </c>
      <c r="AC33" s="1">
        <v>4000</v>
      </c>
      <c r="AD33" s="1">
        <v>4000</v>
      </c>
      <c r="AE33" s="1">
        <v>4000</v>
      </c>
      <c r="AF33" s="1">
        <v>4000</v>
      </c>
      <c r="AG33" s="1">
        <v>4000</v>
      </c>
      <c r="AH33" s="1">
        <v>4000</v>
      </c>
      <c r="AI33" s="1">
        <v>4000</v>
      </c>
    </row>
    <row r="36" spans="1:35" x14ac:dyDescent="0.4">
      <c r="A36" s="33" t="s">
        <v>145</v>
      </c>
      <c r="B36" s="34">
        <v>5974500</v>
      </c>
      <c r="C36" s="34">
        <v>5785500</v>
      </c>
      <c r="D36" s="34">
        <v>5785500</v>
      </c>
      <c r="E36" s="34">
        <v>5464500</v>
      </c>
      <c r="F36" s="34">
        <v>5369500</v>
      </c>
      <c r="G36" s="34">
        <v>5491500</v>
      </c>
      <c r="H36" s="34">
        <v>5518500</v>
      </c>
      <c r="I36" s="34">
        <v>4790500</v>
      </c>
      <c r="J36" s="34">
        <v>4815500</v>
      </c>
      <c r="K36" s="34">
        <v>4423000</v>
      </c>
      <c r="L36" s="34">
        <f t="shared" ref="L36:W36" si="8">L3+L5+L25+L27+L29+L31</f>
        <v>4423000</v>
      </c>
      <c r="M36" s="34">
        <f t="shared" si="8"/>
        <v>4504000</v>
      </c>
      <c r="N36" s="34">
        <f t="shared" si="8"/>
        <v>4500000</v>
      </c>
      <c r="O36" s="34">
        <f t="shared" si="8"/>
        <v>4596000</v>
      </c>
      <c r="P36" s="34">
        <f t="shared" si="8"/>
        <v>4586000</v>
      </c>
      <c r="Q36" s="34">
        <f t="shared" si="8"/>
        <v>4898500</v>
      </c>
      <c r="R36" s="34">
        <f t="shared" si="8"/>
        <v>4543500</v>
      </c>
      <c r="S36" s="34">
        <f t="shared" si="8"/>
        <v>4543500</v>
      </c>
      <c r="T36" s="34">
        <f t="shared" si="8"/>
        <v>4605000</v>
      </c>
      <c r="U36" s="34">
        <f t="shared" si="8"/>
        <v>5605000</v>
      </c>
      <c r="V36" s="34">
        <f t="shared" si="8"/>
        <v>5269500</v>
      </c>
      <c r="W36" s="34">
        <f t="shared" si="8"/>
        <v>5365500</v>
      </c>
      <c r="X36" s="34">
        <f t="shared" ref="X36:AA36" si="9">X3+X5+X25+X27+X29+X31</f>
        <v>5370100</v>
      </c>
      <c r="Y36" s="34">
        <f t="shared" si="9"/>
        <v>5402500</v>
      </c>
      <c r="Z36" s="34">
        <f t="shared" si="9"/>
        <v>3975500</v>
      </c>
      <c r="AA36" s="34">
        <f t="shared" si="9"/>
        <v>3647500</v>
      </c>
      <c r="AB36" s="34">
        <f t="shared" ref="AB36:AC36" si="10">AB3+AB5+AB25+AB27+AB29+AB31</f>
        <v>3534500</v>
      </c>
      <c r="AC36" s="34">
        <f t="shared" si="10"/>
        <v>3534500</v>
      </c>
      <c r="AD36" s="34">
        <f t="shared" ref="AD36:AI36" si="11">AD3+AD5+AD25+AD27+AD29+AD31</f>
        <v>4074500</v>
      </c>
      <c r="AE36" s="34">
        <f t="shared" si="11"/>
        <v>3914500</v>
      </c>
      <c r="AF36" s="34">
        <f t="shared" si="11"/>
        <v>3674500</v>
      </c>
      <c r="AG36" s="34">
        <f t="shared" si="11"/>
        <v>3674500</v>
      </c>
      <c r="AH36" s="34">
        <f t="shared" si="11"/>
        <v>3674500</v>
      </c>
      <c r="AI36" s="34">
        <f t="shared" si="11"/>
        <v>3674500</v>
      </c>
    </row>
    <row r="37" spans="1:35" x14ac:dyDescent="0.4">
      <c r="M37" s="26"/>
    </row>
    <row r="38" spans="1:35" x14ac:dyDescent="0.4">
      <c r="M38" s="26"/>
    </row>
    <row r="39" spans="1:35" ht="19.5" thickBot="1" x14ac:dyDescent="0.45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7"/>
      <c r="N39" s="25"/>
      <c r="O39" s="24"/>
      <c r="P39" s="41"/>
      <c r="Q39" s="24"/>
      <c r="R39" s="24"/>
      <c r="S39" s="24"/>
      <c r="T39" s="24"/>
      <c r="U39" s="24"/>
      <c r="V39" s="24"/>
    </row>
    <row r="40" spans="1:35" ht="19.5" thickTop="1" x14ac:dyDescent="0.4">
      <c r="M40" s="26"/>
    </row>
    <row r="41" spans="1:35" x14ac:dyDescent="0.4">
      <c r="A41" s="21" t="s">
        <v>96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f>L3*80%</f>
        <v>0</v>
      </c>
      <c r="M41" s="29">
        <f>M3*80%</f>
        <v>0</v>
      </c>
      <c r="N41" s="28">
        <f>SUM(B41:M41)</f>
        <v>0</v>
      </c>
    </row>
    <row r="42" spans="1:35" x14ac:dyDescent="0.4">
      <c r="M42" s="26"/>
    </row>
    <row r="43" spans="1:35" x14ac:dyDescent="0.4">
      <c r="A43" s="21" t="s">
        <v>77</v>
      </c>
      <c r="B43" s="28">
        <v>0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9"/>
      <c r="N43" s="28">
        <f t="shared" ref="N43" si="12">SUM(B43:M43)</f>
        <v>0</v>
      </c>
    </row>
    <row r="44" spans="1:35" x14ac:dyDescent="0.4">
      <c r="M44" s="26"/>
    </row>
    <row r="45" spans="1:35" x14ac:dyDescent="0.4">
      <c r="A45" s="21" t="s">
        <v>97</v>
      </c>
      <c r="B45" s="28">
        <v>835000</v>
      </c>
      <c r="C45" s="28">
        <v>835000</v>
      </c>
      <c r="D45" s="28">
        <v>835000</v>
      </c>
      <c r="E45" s="28">
        <v>835000</v>
      </c>
      <c r="F45" s="28">
        <v>835000</v>
      </c>
      <c r="G45" s="28">
        <v>835000</v>
      </c>
      <c r="H45" s="28">
        <v>835000</v>
      </c>
      <c r="I45" s="28">
        <v>835000</v>
      </c>
      <c r="J45" s="28">
        <v>835000</v>
      </c>
      <c r="K45" s="28">
        <v>835000</v>
      </c>
      <c r="L45" s="28">
        <v>835000</v>
      </c>
      <c r="M45" s="28">
        <v>835000</v>
      </c>
      <c r="N45" s="28">
        <v>835000</v>
      </c>
      <c r="O45" s="28">
        <v>835000</v>
      </c>
      <c r="P45" s="28">
        <v>835000</v>
      </c>
      <c r="Q45" s="28">
        <v>835000</v>
      </c>
      <c r="R45" s="28">
        <v>835000</v>
      </c>
      <c r="S45" s="28">
        <v>835000</v>
      </c>
      <c r="T45" s="28">
        <v>835000</v>
      </c>
      <c r="U45" s="28">
        <v>835000</v>
      </c>
      <c r="V45" s="28">
        <v>835000</v>
      </c>
      <c r="W45" s="28">
        <v>835000</v>
      </c>
      <c r="X45" s="28">
        <v>835000</v>
      </c>
      <c r="Y45" s="28">
        <v>835000</v>
      </c>
      <c r="Z45" s="28">
        <v>835000</v>
      </c>
      <c r="AA45" s="28">
        <v>835000</v>
      </c>
      <c r="AB45" s="28">
        <v>835000</v>
      </c>
      <c r="AC45" s="28">
        <v>835000</v>
      </c>
      <c r="AD45" s="28">
        <v>835000</v>
      </c>
      <c r="AE45" s="28">
        <v>835000</v>
      </c>
      <c r="AF45" s="28">
        <v>835000</v>
      </c>
      <c r="AG45" s="28">
        <v>835000</v>
      </c>
      <c r="AH45" s="28">
        <v>835000</v>
      </c>
      <c r="AI45" s="28">
        <v>835000</v>
      </c>
    </row>
    <row r="46" spans="1:35" x14ac:dyDescent="0.4"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1"/>
      <c r="AG46" s="1"/>
      <c r="AI46" s="1"/>
    </row>
    <row r="47" spans="1:35" x14ac:dyDescent="0.4">
      <c r="A47" s="21" t="s">
        <v>98</v>
      </c>
      <c r="B47" s="28">
        <v>950000</v>
      </c>
      <c r="C47" s="28">
        <v>1000000</v>
      </c>
      <c r="D47" s="28">
        <v>1300000</v>
      </c>
      <c r="E47" s="28">
        <v>1300000</v>
      </c>
      <c r="F47" s="28">
        <v>1300000</v>
      </c>
      <c r="G47" s="28">
        <v>1300000</v>
      </c>
      <c r="H47" s="28">
        <v>1300000</v>
      </c>
      <c r="I47" s="28">
        <v>1600000</v>
      </c>
      <c r="J47" s="28">
        <v>1600000</v>
      </c>
      <c r="K47" s="28">
        <v>1600000</v>
      </c>
      <c r="L47" s="28">
        <v>1600000</v>
      </c>
      <c r="M47" s="28">
        <v>1600000</v>
      </c>
      <c r="N47" s="28">
        <v>1600000</v>
      </c>
      <c r="O47" s="28">
        <v>1600000</v>
      </c>
      <c r="P47" s="28">
        <v>1600000</v>
      </c>
      <c r="Q47" s="28">
        <v>1600000</v>
      </c>
      <c r="R47" s="28">
        <v>1400000</v>
      </c>
      <c r="S47" s="28">
        <v>1400000</v>
      </c>
      <c r="T47" s="28">
        <v>1400000</v>
      </c>
      <c r="U47" s="28">
        <v>1500000</v>
      </c>
      <c r="V47" s="28">
        <v>1500000</v>
      </c>
      <c r="W47" s="28">
        <v>1500000</v>
      </c>
      <c r="X47" s="28">
        <v>1500000</v>
      </c>
      <c r="Y47" s="28">
        <v>1500000</v>
      </c>
      <c r="Z47" s="28">
        <v>1150000</v>
      </c>
      <c r="AA47" s="28">
        <v>1420000</v>
      </c>
      <c r="AB47" s="28">
        <v>2100000</v>
      </c>
      <c r="AC47" s="28">
        <v>2300000</v>
      </c>
      <c r="AD47" s="28">
        <v>2300000</v>
      </c>
      <c r="AE47" s="28">
        <v>2300000</v>
      </c>
      <c r="AF47" s="28">
        <v>2300000</v>
      </c>
      <c r="AG47" s="28">
        <v>2300000</v>
      </c>
      <c r="AH47" s="28">
        <v>2300000</v>
      </c>
      <c r="AI47" s="28">
        <v>2300000</v>
      </c>
    </row>
    <row r="48" spans="1:35" x14ac:dyDescent="0.4">
      <c r="M48" s="26"/>
    </row>
    <row r="49" spans="1:35" s="35" customFormat="1" x14ac:dyDescent="0.4">
      <c r="A49" s="35" t="s">
        <v>78</v>
      </c>
      <c r="B49" s="36"/>
      <c r="C49" s="36"/>
      <c r="D49" s="36"/>
      <c r="E49" s="36">
        <v>2800000</v>
      </c>
      <c r="F49" s="36"/>
      <c r="G49" s="36"/>
      <c r="H49" s="36"/>
      <c r="I49" s="36"/>
      <c r="J49" s="36"/>
      <c r="K49" s="36">
        <v>3000000</v>
      </c>
      <c r="L49" s="36"/>
      <c r="M49" s="37"/>
      <c r="N49" s="36"/>
      <c r="P49" s="38"/>
      <c r="Q49" s="35">
        <v>3500000</v>
      </c>
      <c r="W49" s="35">
        <v>4000000</v>
      </c>
      <c r="AC49" s="35">
        <v>2000000</v>
      </c>
    </row>
    <row r="50" spans="1:35" x14ac:dyDescent="0.4">
      <c r="M50" s="26"/>
    </row>
    <row r="51" spans="1:35" x14ac:dyDescent="0.4">
      <c r="A51" s="21" t="s">
        <v>158</v>
      </c>
      <c r="B51" s="28">
        <v>250000</v>
      </c>
      <c r="C51" s="28">
        <v>300000</v>
      </c>
      <c r="D51" s="28">
        <v>300000</v>
      </c>
      <c r="E51" s="28">
        <v>300000</v>
      </c>
      <c r="F51" s="28">
        <v>300000</v>
      </c>
      <c r="G51" s="28">
        <v>600000</v>
      </c>
      <c r="H51" s="28">
        <v>600000</v>
      </c>
      <c r="I51" s="28">
        <v>660000</v>
      </c>
      <c r="J51" s="28">
        <v>660000</v>
      </c>
      <c r="K51" s="28">
        <v>660000</v>
      </c>
      <c r="L51" s="28">
        <v>660000</v>
      </c>
      <c r="M51" s="28">
        <v>700000</v>
      </c>
      <c r="N51" s="28">
        <v>700000</v>
      </c>
      <c r="O51" s="28">
        <v>700000</v>
      </c>
      <c r="P51" s="28">
        <v>700000</v>
      </c>
      <c r="Q51" s="28">
        <v>700000</v>
      </c>
      <c r="R51" s="28">
        <v>700000</v>
      </c>
      <c r="S51" s="28">
        <v>650000</v>
      </c>
      <c r="T51" s="28">
        <v>650000</v>
      </c>
      <c r="U51" s="28">
        <v>650000</v>
      </c>
      <c r="V51" s="28">
        <v>650000</v>
      </c>
      <c r="W51" s="28">
        <v>650000</v>
      </c>
      <c r="X51" s="28">
        <v>650000</v>
      </c>
      <c r="Y51" s="28">
        <v>650000</v>
      </c>
      <c r="Z51" s="28">
        <v>650000</v>
      </c>
      <c r="AA51" s="28">
        <v>650000</v>
      </c>
      <c r="AB51" s="28">
        <v>650000</v>
      </c>
      <c r="AC51" s="28">
        <v>700000</v>
      </c>
      <c r="AD51" s="28">
        <v>700000</v>
      </c>
      <c r="AE51" s="28">
        <v>700000</v>
      </c>
      <c r="AF51" s="28">
        <v>700000</v>
      </c>
      <c r="AG51" s="28">
        <v>700000</v>
      </c>
      <c r="AH51" s="28">
        <v>700000</v>
      </c>
      <c r="AI51" s="28">
        <v>700000</v>
      </c>
    </row>
    <row r="52" spans="1:35" x14ac:dyDescent="0.4">
      <c r="N52" s="1"/>
      <c r="O52" s="1"/>
      <c r="P52" s="1"/>
      <c r="Q52" s="1"/>
      <c r="R52" s="1"/>
      <c r="S52" s="1"/>
      <c r="T52" s="1"/>
      <c r="U52" s="1"/>
      <c r="V52" s="1"/>
    </row>
    <row r="53" spans="1:35" s="35" customFormat="1" x14ac:dyDescent="0.4">
      <c r="A53" s="35" t="s">
        <v>99</v>
      </c>
      <c r="B53" s="36"/>
      <c r="C53" s="36"/>
      <c r="D53" s="36"/>
      <c r="E53" s="36"/>
      <c r="F53" s="36"/>
      <c r="G53" s="36">
        <v>800000</v>
      </c>
      <c r="H53" s="36"/>
      <c r="I53" s="36"/>
      <c r="J53" s="36"/>
      <c r="K53" s="36"/>
      <c r="L53" s="36">
        <v>1000000</v>
      </c>
      <c r="M53" s="36"/>
      <c r="P53" s="38"/>
      <c r="R53" s="35">
        <v>1800000</v>
      </c>
      <c r="X53" s="35">
        <v>1000000</v>
      </c>
      <c r="AD53" s="35">
        <v>650000</v>
      </c>
    </row>
    <row r="54" spans="1:35" s="35" customFormat="1" x14ac:dyDescent="0.4">
      <c r="A54" s="35" t="s">
        <v>100</v>
      </c>
      <c r="B54" s="36"/>
      <c r="C54" s="36"/>
      <c r="D54" s="36"/>
      <c r="E54" s="36"/>
      <c r="F54" s="36">
        <v>700000</v>
      </c>
      <c r="G54" s="36"/>
      <c r="H54" s="36"/>
      <c r="I54" s="36"/>
      <c r="J54" s="36"/>
      <c r="K54" s="36"/>
      <c r="L54" s="36"/>
      <c r="M54" s="36"/>
      <c r="P54" s="38"/>
      <c r="R54" s="35">
        <v>900000</v>
      </c>
      <c r="X54" s="35">
        <v>700000</v>
      </c>
      <c r="AD54" s="35">
        <v>500000</v>
      </c>
    </row>
    <row r="56" spans="1:35" x14ac:dyDescent="0.4">
      <c r="A56" s="21" t="s">
        <v>101</v>
      </c>
      <c r="B56" s="28">
        <v>31000</v>
      </c>
      <c r="C56" s="28">
        <v>31000</v>
      </c>
      <c r="D56" s="28">
        <v>31000</v>
      </c>
      <c r="E56" s="28">
        <v>31000</v>
      </c>
      <c r="F56" s="28">
        <v>31000</v>
      </c>
      <c r="G56" s="28">
        <v>31000</v>
      </c>
      <c r="H56" s="28">
        <v>31000</v>
      </c>
      <c r="I56" s="28">
        <v>31000</v>
      </c>
      <c r="J56" s="28">
        <v>31000</v>
      </c>
      <c r="K56" s="28">
        <v>31000</v>
      </c>
      <c r="L56" s="28">
        <v>31000</v>
      </c>
      <c r="M56" s="28">
        <v>31000</v>
      </c>
      <c r="N56" s="28">
        <v>31000</v>
      </c>
      <c r="O56" s="28">
        <v>31000</v>
      </c>
      <c r="P56" s="28">
        <v>31000</v>
      </c>
      <c r="Q56" s="28">
        <v>31000</v>
      </c>
      <c r="R56" s="28">
        <v>31000</v>
      </c>
      <c r="S56" s="28">
        <v>31000</v>
      </c>
      <c r="T56" s="28">
        <v>31000</v>
      </c>
      <c r="U56" s="28">
        <v>31000</v>
      </c>
      <c r="V56" s="28">
        <v>31000</v>
      </c>
      <c r="W56" s="28">
        <v>31000</v>
      </c>
      <c r="X56" s="28">
        <v>31000</v>
      </c>
      <c r="Y56" s="28">
        <v>31000</v>
      </c>
      <c r="Z56" s="28">
        <v>31000</v>
      </c>
      <c r="AA56" s="28">
        <v>31000</v>
      </c>
      <c r="AB56" s="28">
        <v>31000</v>
      </c>
      <c r="AC56" s="28">
        <v>31000</v>
      </c>
      <c r="AD56" s="28">
        <v>31000</v>
      </c>
      <c r="AE56" s="28">
        <v>31000</v>
      </c>
      <c r="AF56" s="28">
        <v>31000</v>
      </c>
      <c r="AG56" s="28">
        <v>31000</v>
      </c>
      <c r="AH56" s="28">
        <v>31000</v>
      </c>
      <c r="AI56" s="28">
        <v>31000</v>
      </c>
    </row>
    <row r="57" spans="1:35" x14ac:dyDescent="0.4"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x14ac:dyDescent="0.4">
      <c r="A58" s="21" t="s">
        <v>102</v>
      </c>
      <c r="B58" s="28">
        <v>86000</v>
      </c>
      <c r="C58" s="28">
        <v>86000</v>
      </c>
      <c r="D58" s="28">
        <v>86000</v>
      </c>
      <c r="E58" s="28">
        <v>108000</v>
      </c>
      <c r="F58" s="28">
        <v>108000</v>
      </c>
      <c r="G58" s="28">
        <v>86000</v>
      </c>
      <c r="H58" s="28">
        <v>86000</v>
      </c>
      <c r="I58" s="28">
        <v>86000</v>
      </c>
      <c r="J58" s="28">
        <v>108000</v>
      </c>
      <c r="K58" s="28">
        <v>86000</v>
      </c>
      <c r="L58" s="28">
        <v>86000</v>
      </c>
      <c r="M58" s="28">
        <v>86000</v>
      </c>
      <c r="N58" s="28">
        <v>86000</v>
      </c>
      <c r="O58" s="28">
        <v>86000</v>
      </c>
      <c r="P58" s="28">
        <v>86000</v>
      </c>
      <c r="Q58" s="28">
        <v>86000</v>
      </c>
      <c r="R58" s="28">
        <v>86000</v>
      </c>
      <c r="S58" s="28">
        <v>86000</v>
      </c>
      <c r="T58" s="28">
        <v>86000</v>
      </c>
      <c r="U58" s="28">
        <f>86000+U60+U61</f>
        <v>91500</v>
      </c>
      <c r="V58" s="28">
        <f t="shared" ref="V58:X58" si="13">86000+V60+V61</f>
        <v>91500</v>
      </c>
      <c r="W58" s="28">
        <f t="shared" si="13"/>
        <v>111000</v>
      </c>
      <c r="X58" s="28">
        <f t="shared" si="13"/>
        <v>86000</v>
      </c>
      <c r="Y58" s="28">
        <f t="shared" ref="Y58:Z58" si="14">86000+Y60+Y61</f>
        <v>86000</v>
      </c>
      <c r="Z58" s="28">
        <f t="shared" si="14"/>
        <v>86000</v>
      </c>
      <c r="AA58" s="28">
        <f t="shared" ref="AA58:AB58" si="15">86000+AA60+AA61</f>
        <v>86000</v>
      </c>
      <c r="AB58" s="28">
        <f t="shared" si="15"/>
        <v>86000</v>
      </c>
      <c r="AC58" s="28">
        <f t="shared" ref="AC58:AD58" si="16">86000+AC60+AC61</f>
        <v>86000</v>
      </c>
      <c r="AD58" s="28">
        <f t="shared" si="16"/>
        <v>86000</v>
      </c>
      <c r="AE58" s="28">
        <f t="shared" ref="AE58:AI58" si="17">86000+AE60+AE61</f>
        <v>111000</v>
      </c>
      <c r="AF58" s="28">
        <f t="shared" si="17"/>
        <v>86000</v>
      </c>
      <c r="AG58" s="28">
        <f t="shared" si="17"/>
        <v>86000</v>
      </c>
      <c r="AH58" s="28">
        <f t="shared" si="17"/>
        <v>86000</v>
      </c>
      <c r="AI58" s="28">
        <f t="shared" si="17"/>
        <v>86000</v>
      </c>
    </row>
    <row r="60" spans="1:35" s="35" customFormat="1" x14ac:dyDescent="0.4">
      <c r="A60" s="35" t="s">
        <v>103</v>
      </c>
      <c r="B60" s="36"/>
      <c r="C60" s="36"/>
      <c r="D60" s="36"/>
      <c r="E60" s="36">
        <v>22000</v>
      </c>
      <c r="F60" s="36">
        <v>22000</v>
      </c>
      <c r="G60" s="36"/>
      <c r="H60" s="36"/>
      <c r="I60" s="36"/>
      <c r="J60" s="36">
        <v>22000</v>
      </c>
      <c r="K60" s="36"/>
      <c r="L60" s="36"/>
      <c r="M60" s="36"/>
      <c r="P60" s="38"/>
      <c r="W60" s="35">
        <v>25000</v>
      </c>
      <c r="AE60" s="35">
        <v>25000</v>
      </c>
    </row>
    <row r="61" spans="1:35" s="35" customFormat="1" x14ac:dyDescent="0.4">
      <c r="A61" s="35" t="s">
        <v>172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P61" s="38"/>
      <c r="R61" s="35">
        <v>400000</v>
      </c>
      <c r="S61" s="35">
        <v>5500</v>
      </c>
      <c r="T61" s="35">
        <v>5500</v>
      </c>
      <c r="U61" s="35">
        <v>5500</v>
      </c>
      <c r="V61" s="35">
        <v>5500</v>
      </c>
    </row>
    <row r="63" spans="1:35" x14ac:dyDescent="0.4">
      <c r="A63" s="21" t="s">
        <v>32</v>
      </c>
      <c r="B63" s="28">
        <v>78000</v>
      </c>
      <c r="C63" s="28">
        <v>78000</v>
      </c>
      <c r="D63" s="28">
        <v>78000</v>
      </c>
      <c r="E63" s="28">
        <v>78000</v>
      </c>
      <c r="F63" s="28">
        <v>78000</v>
      </c>
      <c r="G63" s="28">
        <v>78000</v>
      </c>
      <c r="H63" s="28">
        <v>78000</v>
      </c>
      <c r="I63" s="28">
        <v>78000</v>
      </c>
      <c r="J63" s="28">
        <v>78000</v>
      </c>
      <c r="K63" s="28">
        <v>78000</v>
      </c>
      <c r="L63" s="28">
        <v>78000</v>
      </c>
      <c r="M63" s="28">
        <v>78000</v>
      </c>
      <c r="N63" s="28">
        <v>78000</v>
      </c>
      <c r="O63" s="28">
        <v>78000</v>
      </c>
      <c r="P63" s="28">
        <v>78000</v>
      </c>
      <c r="Q63" s="28">
        <v>78000</v>
      </c>
      <c r="R63" s="28">
        <v>78000</v>
      </c>
      <c r="S63" s="28">
        <v>78000</v>
      </c>
      <c r="T63" s="28">
        <v>78000</v>
      </c>
      <c r="U63" s="28">
        <v>78000</v>
      </c>
      <c r="V63" s="28">
        <v>78000</v>
      </c>
      <c r="W63" s="28">
        <v>78000</v>
      </c>
      <c r="X63" s="28">
        <v>78000</v>
      </c>
      <c r="Y63" s="28">
        <v>78000</v>
      </c>
      <c r="Z63" s="28">
        <v>78000</v>
      </c>
      <c r="AA63" s="28">
        <v>78000</v>
      </c>
      <c r="AB63" s="28">
        <v>78000</v>
      </c>
      <c r="AC63" s="28">
        <v>78000</v>
      </c>
      <c r="AD63" s="28">
        <v>78000</v>
      </c>
      <c r="AE63" s="28">
        <v>78000</v>
      </c>
      <c r="AF63" s="28">
        <v>78000</v>
      </c>
      <c r="AG63" s="28">
        <v>78000</v>
      </c>
      <c r="AH63" s="28">
        <v>78000</v>
      </c>
      <c r="AI63" s="28">
        <v>78000</v>
      </c>
    </row>
    <row r="64" spans="1:35" x14ac:dyDescent="0.4"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x14ac:dyDescent="0.4">
      <c r="A65" s="21" t="s">
        <v>80</v>
      </c>
      <c r="B65" s="28">
        <v>5000</v>
      </c>
      <c r="C65" s="28">
        <v>5000</v>
      </c>
      <c r="D65" s="28">
        <v>5000</v>
      </c>
      <c r="E65" s="28">
        <v>5000</v>
      </c>
      <c r="F65" s="28">
        <v>5000</v>
      </c>
      <c r="G65" s="28">
        <v>5000</v>
      </c>
      <c r="H65" s="28">
        <v>5000</v>
      </c>
      <c r="I65" s="28">
        <v>5000</v>
      </c>
      <c r="J65" s="28">
        <v>5000</v>
      </c>
      <c r="K65" s="28">
        <v>5000</v>
      </c>
      <c r="L65" s="28">
        <v>5000</v>
      </c>
      <c r="M65" s="28">
        <v>5000</v>
      </c>
      <c r="N65" s="28">
        <v>5000</v>
      </c>
      <c r="O65" s="28">
        <v>5000</v>
      </c>
      <c r="P65" s="28">
        <v>5000</v>
      </c>
      <c r="Q65" s="28">
        <v>5000</v>
      </c>
      <c r="R65" s="28">
        <v>5000</v>
      </c>
      <c r="S65" s="28">
        <v>5000</v>
      </c>
      <c r="T65" s="28">
        <v>5000</v>
      </c>
      <c r="U65" s="28">
        <v>5000</v>
      </c>
      <c r="V65" s="28">
        <v>5000</v>
      </c>
      <c r="W65" s="28">
        <v>5000</v>
      </c>
      <c r="X65" s="28">
        <v>5000</v>
      </c>
      <c r="Y65" s="28">
        <v>5000</v>
      </c>
      <c r="Z65" s="28">
        <v>5000</v>
      </c>
      <c r="AA65" s="28">
        <v>5000</v>
      </c>
      <c r="AB65" s="28">
        <v>5000</v>
      </c>
      <c r="AC65" s="28">
        <v>5000</v>
      </c>
      <c r="AD65" s="28">
        <v>5000</v>
      </c>
      <c r="AE65" s="28">
        <v>5000</v>
      </c>
      <c r="AF65" s="28">
        <v>5000</v>
      </c>
      <c r="AG65" s="28">
        <v>5000</v>
      </c>
      <c r="AH65" s="28">
        <v>5000</v>
      </c>
      <c r="AI65" s="28">
        <v>5000</v>
      </c>
    </row>
    <row r="66" spans="1:35" s="31" customFormat="1" x14ac:dyDescent="0.4">
      <c r="B66" s="32" t="s">
        <v>83</v>
      </c>
      <c r="C66" s="32" t="s">
        <v>84</v>
      </c>
      <c r="D66" s="32" t="s">
        <v>85</v>
      </c>
      <c r="E66" s="32" t="s">
        <v>86</v>
      </c>
      <c r="F66" s="32" t="s">
        <v>151</v>
      </c>
      <c r="G66" s="32" t="s">
        <v>152</v>
      </c>
      <c r="H66" s="32" t="s">
        <v>88</v>
      </c>
      <c r="I66" s="32" t="s">
        <v>89</v>
      </c>
      <c r="J66" s="32" t="s">
        <v>90</v>
      </c>
      <c r="K66" s="32" t="s">
        <v>91</v>
      </c>
      <c r="L66" s="32" t="s">
        <v>92</v>
      </c>
      <c r="M66" s="32" t="s">
        <v>93</v>
      </c>
      <c r="N66" s="32" t="s">
        <v>156</v>
      </c>
      <c r="O66" s="32" t="s">
        <v>157</v>
      </c>
      <c r="P66" s="32" t="s">
        <v>137</v>
      </c>
      <c r="Q66" s="32" t="s">
        <v>85</v>
      </c>
      <c r="R66" s="32" t="s">
        <v>86</v>
      </c>
      <c r="S66" s="32" t="s">
        <v>87</v>
      </c>
      <c r="T66" s="32" t="s">
        <v>88</v>
      </c>
      <c r="U66" s="32" t="s">
        <v>89</v>
      </c>
      <c r="V66" s="32" t="s">
        <v>90</v>
      </c>
      <c r="W66" s="32" t="s">
        <v>91</v>
      </c>
      <c r="X66" s="32" t="s">
        <v>92</v>
      </c>
      <c r="Y66" s="32" t="s">
        <v>93</v>
      </c>
      <c r="Z66" s="32" t="s">
        <v>156</v>
      </c>
      <c r="AA66" s="32" t="s">
        <v>157</v>
      </c>
      <c r="AB66" s="32" t="s">
        <v>137</v>
      </c>
      <c r="AC66" s="32" t="s">
        <v>85</v>
      </c>
      <c r="AD66" s="32" t="s">
        <v>86</v>
      </c>
      <c r="AE66" s="32" t="s">
        <v>87</v>
      </c>
      <c r="AF66" s="32" t="s">
        <v>88</v>
      </c>
      <c r="AG66" s="32" t="s">
        <v>89</v>
      </c>
      <c r="AH66" s="32" t="s">
        <v>90</v>
      </c>
      <c r="AI66" s="32" t="s">
        <v>91</v>
      </c>
    </row>
    <row r="67" spans="1:35" x14ac:dyDescent="0.4">
      <c r="A67" s="21" t="s">
        <v>31</v>
      </c>
      <c r="B67" s="28">
        <v>135000</v>
      </c>
      <c r="C67" s="28">
        <v>135000</v>
      </c>
      <c r="D67" s="28">
        <v>135000</v>
      </c>
      <c r="E67" s="28">
        <v>135000</v>
      </c>
      <c r="F67" s="28">
        <v>135000</v>
      </c>
      <c r="G67" s="28">
        <v>135000</v>
      </c>
      <c r="H67" s="28">
        <v>135000</v>
      </c>
      <c r="I67" s="28">
        <v>135000</v>
      </c>
      <c r="J67" s="28">
        <v>135000</v>
      </c>
      <c r="K67" s="28">
        <v>135000</v>
      </c>
      <c r="L67" s="28">
        <v>135000</v>
      </c>
      <c r="M67" s="28">
        <v>200000</v>
      </c>
      <c r="N67" s="28">
        <v>200000</v>
      </c>
      <c r="O67" s="28">
        <v>200000</v>
      </c>
      <c r="P67" s="28">
        <v>200000</v>
      </c>
      <c r="Q67" s="28">
        <v>200000</v>
      </c>
      <c r="R67" s="28">
        <v>200000</v>
      </c>
      <c r="S67" s="28">
        <v>200000</v>
      </c>
      <c r="T67" s="28">
        <v>200000</v>
      </c>
      <c r="U67" s="28">
        <v>200000</v>
      </c>
      <c r="V67" s="28">
        <v>200000</v>
      </c>
      <c r="W67" s="28">
        <v>200000</v>
      </c>
      <c r="X67" s="28">
        <v>200000</v>
      </c>
      <c r="Y67" s="28">
        <v>200000</v>
      </c>
      <c r="Z67" s="28">
        <v>200000</v>
      </c>
      <c r="AA67" s="28">
        <v>200000</v>
      </c>
      <c r="AB67" s="28">
        <v>200000</v>
      </c>
      <c r="AC67" s="28">
        <v>200000</v>
      </c>
      <c r="AD67" s="28">
        <v>200000</v>
      </c>
      <c r="AE67" s="28">
        <v>200000</v>
      </c>
      <c r="AF67" s="28">
        <v>200000</v>
      </c>
      <c r="AG67" s="28">
        <v>200000</v>
      </c>
      <c r="AH67" s="28">
        <v>200000</v>
      </c>
      <c r="AI67" s="28">
        <v>200000</v>
      </c>
    </row>
    <row r="68" spans="1:35" x14ac:dyDescent="0.4"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x14ac:dyDescent="0.4">
      <c r="A69" s="21" t="s">
        <v>28</v>
      </c>
      <c r="B69" s="28">
        <v>51000</v>
      </c>
      <c r="C69" s="28">
        <v>70000</v>
      </c>
      <c r="D69" s="28">
        <v>70000</v>
      </c>
      <c r="E69" s="28">
        <v>70000</v>
      </c>
      <c r="F69" s="28">
        <v>70000</v>
      </c>
      <c r="G69" s="28">
        <v>70000</v>
      </c>
      <c r="H69" s="28">
        <v>70000</v>
      </c>
      <c r="I69" s="28">
        <v>70000</v>
      </c>
      <c r="J69" s="28">
        <v>70000</v>
      </c>
      <c r="K69" s="28">
        <v>70000</v>
      </c>
      <c r="L69" s="28">
        <v>70000</v>
      </c>
      <c r="M69" s="28">
        <v>70000</v>
      </c>
      <c r="N69" s="28">
        <v>70000</v>
      </c>
      <c r="O69" s="28">
        <v>70000</v>
      </c>
      <c r="P69" s="28">
        <v>70000</v>
      </c>
      <c r="Q69" s="28">
        <v>70000</v>
      </c>
      <c r="R69" s="28">
        <v>70000</v>
      </c>
      <c r="S69" s="28">
        <v>70000</v>
      </c>
      <c r="T69" s="28">
        <v>70000</v>
      </c>
      <c r="U69" s="28">
        <v>70000</v>
      </c>
      <c r="V69" s="28">
        <v>70000</v>
      </c>
      <c r="W69" s="28">
        <v>70000</v>
      </c>
      <c r="X69" s="28">
        <v>70000</v>
      </c>
      <c r="Y69" s="28">
        <v>70000</v>
      </c>
      <c r="Z69" s="28">
        <v>70000</v>
      </c>
      <c r="AA69" s="28">
        <v>70000</v>
      </c>
      <c r="AB69" s="28">
        <v>70000</v>
      </c>
      <c r="AC69" s="28">
        <v>70000</v>
      </c>
      <c r="AD69" s="28">
        <v>70000</v>
      </c>
      <c r="AE69" s="28">
        <v>70000</v>
      </c>
      <c r="AF69" s="28">
        <v>70000</v>
      </c>
      <c r="AG69" s="28">
        <v>70000</v>
      </c>
      <c r="AH69" s="28">
        <v>70000</v>
      </c>
      <c r="AI69" s="28">
        <v>70000</v>
      </c>
    </row>
    <row r="71" spans="1:35" x14ac:dyDescent="0.4">
      <c r="A71" t="s">
        <v>105</v>
      </c>
      <c r="N71" s="1"/>
    </row>
    <row r="73" spans="1:35" x14ac:dyDescent="0.4">
      <c r="A73" s="21" t="s">
        <v>23</v>
      </c>
      <c r="B73" s="28">
        <v>26000</v>
      </c>
      <c r="C73" s="28">
        <v>26000</v>
      </c>
      <c r="D73" s="28">
        <v>26000</v>
      </c>
      <c r="E73" s="28">
        <v>26000</v>
      </c>
      <c r="F73" s="28">
        <v>26000</v>
      </c>
      <c r="G73" s="28">
        <v>26000</v>
      </c>
      <c r="H73" s="28">
        <v>26000</v>
      </c>
      <c r="I73" s="28">
        <v>26000</v>
      </c>
      <c r="J73" s="28">
        <v>26000</v>
      </c>
      <c r="K73" s="28">
        <v>26000</v>
      </c>
      <c r="L73" s="28">
        <v>26000</v>
      </c>
      <c r="M73" s="28">
        <v>26000</v>
      </c>
      <c r="N73" s="28">
        <v>26000</v>
      </c>
      <c r="O73" s="28">
        <v>26000</v>
      </c>
      <c r="P73" s="28">
        <v>26000</v>
      </c>
      <c r="Q73" s="28">
        <v>26000</v>
      </c>
      <c r="R73" s="28">
        <v>26000</v>
      </c>
      <c r="S73" s="28">
        <v>26000</v>
      </c>
      <c r="T73" s="28">
        <v>26000</v>
      </c>
      <c r="U73" s="28">
        <v>26000</v>
      </c>
      <c r="V73" s="28">
        <v>26000</v>
      </c>
      <c r="W73" s="28">
        <v>26000</v>
      </c>
      <c r="X73" s="28">
        <v>26000</v>
      </c>
      <c r="Y73" s="28">
        <v>26000</v>
      </c>
      <c r="Z73" s="28">
        <v>26000</v>
      </c>
      <c r="AA73" s="28">
        <v>26000</v>
      </c>
      <c r="AB73" s="28">
        <v>26000</v>
      </c>
      <c r="AC73" s="28">
        <v>26000</v>
      </c>
      <c r="AD73" s="28">
        <v>26000</v>
      </c>
      <c r="AE73" s="28">
        <v>26000</v>
      </c>
      <c r="AF73" s="28">
        <v>26000</v>
      </c>
      <c r="AG73" s="28">
        <v>26000</v>
      </c>
      <c r="AH73" s="28">
        <v>26000</v>
      </c>
      <c r="AI73" s="28">
        <v>26000</v>
      </c>
    </row>
    <row r="74" spans="1:35" x14ac:dyDescent="0.4"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35" x14ac:dyDescent="0.4">
      <c r="A75" s="21" t="s">
        <v>22</v>
      </c>
      <c r="B75" s="28">
        <v>53000</v>
      </c>
      <c r="C75" s="28">
        <v>53000</v>
      </c>
      <c r="D75" s="28">
        <v>53000</v>
      </c>
      <c r="E75" s="28">
        <v>53000</v>
      </c>
      <c r="F75" s="28">
        <v>53000</v>
      </c>
      <c r="G75" s="28">
        <v>53000</v>
      </c>
      <c r="H75" s="28">
        <v>53000</v>
      </c>
      <c r="I75" s="28">
        <v>53000</v>
      </c>
      <c r="J75" s="28">
        <v>53000</v>
      </c>
      <c r="K75" s="28">
        <v>93000</v>
      </c>
      <c r="L75" s="28">
        <v>53000</v>
      </c>
      <c r="M75" s="28">
        <v>53000</v>
      </c>
      <c r="N75" s="28">
        <v>53000</v>
      </c>
      <c r="O75" s="28">
        <v>53000</v>
      </c>
      <c r="P75" s="28">
        <v>53000</v>
      </c>
      <c r="Q75" s="28">
        <v>53000</v>
      </c>
      <c r="R75" s="28">
        <v>53000</v>
      </c>
      <c r="S75" s="28">
        <v>53000</v>
      </c>
      <c r="T75" s="28">
        <v>53000</v>
      </c>
      <c r="U75" s="28">
        <v>53000</v>
      </c>
      <c r="V75" s="28">
        <v>53000</v>
      </c>
      <c r="W75" s="28">
        <v>53000</v>
      </c>
      <c r="X75" s="28">
        <v>53000</v>
      </c>
      <c r="Y75" s="28">
        <v>53000</v>
      </c>
      <c r="Z75" s="28">
        <v>53000</v>
      </c>
      <c r="AA75" s="28">
        <v>53000</v>
      </c>
      <c r="AB75" s="28">
        <v>53000</v>
      </c>
      <c r="AC75" s="28">
        <v>53000</v>
      </c>
      <c r="AD75" s="28">
        <v>53000</v>
      </c>
      <c r="AE75" s="28">
        <v>53000</v>
      </c>
      <c r="AF75" s="28">
        <v>53000</v>
      </c>
      <c r="AG75" s="28">
        <v>53000</v>
      </c>
      <c r="AH75" s="28">
        <v>53000</v>
      </c>
      <c r="AI75" s="28">
        <v>53000</v>
      </c>
    </row>
    <row r="77" spans="1:35" s="35" customFormat="1" x14ac:dyDescent="0.4">
      <c r="A77" s="35" t="s">
        <v>104</v>
      </c>
      <c r="B77" s="36"/>
      <c r="C77" s="36"/>
      <c r="D77" s="36"/>
      <c r="E77" s="36"/>
      <c r="F77" s="36"/>
      <c r="G77" s="36"/>
      <c r="H77" s="36"/>
      <c r="I77" s="36"/>
      <c r="J77" s="36"/>
      <c r="K77" s="36">
        <v>40000</v>
      </c>
      <c r="L77" s="36"/>
      <c r="M77" s="36"/>
      <c r="P77" s="38"/>
      <c r="W77" s="35">
        <v>30000</v>
      </c>
    </row>
    <row r="79" spans="1:35" x14ac:dyDescent="0.4">
      <c r="A79" s="21" t="s">
        <v>133</v>
      </c>
      <c r="B79" s="28">
        <v>38000</v>
      </c>
      <c r="C79" s="28">
        <v>38000</v>
      </c>
      <c r="D79" s="28">
        <v>38000</v>
      </c>
      <c r="E79" s="28">
        <v>38000</v>
      </c>
      <c r="F79" s="28">
        <v>38000</v>
      </c>
      <c r="G79" s="28">
        <v>38000</v>
      </c>
      <c r="H79" s="28">
        <v>38000</v>
      </c>
      <c r="I79" s="28">
        <v>38000</v>
      </c>
      <c r="J79" s="28">
        <v>38000</v>
      </c>
      <c r="K79" s="28">
        <f>SUM(K80:K81)</f>
        <v>245000</v>
      </c>
      <c r="L79" s="28">
        <f t="shared" ref="L79:V79" si="18">SUM(L80:L81)</f>
        <v>245000</v>
      </c>
      <c r="M79" s="28">
        <f t="shared" si="18"/>
        <v>245000</v>
      </c>
      <c r="N79" s="28">
        <f t="shared" si="18"/>
        <v>245000</v>
      </c>
      <c r="O79" s="28">
        <f t="shared" si="18"/>
        <v>245000</v>
      </c>
      <c r="P79" s="28">
        <f t="shared" si="18"/>
        <v>245000</v>
      </c>
      <c r="Q79" s="28">
        <f t="shared" si="18"/>
        <v>245000</v>
      </c>
      <c r="R79" s="28">
        <f t="shared" si="18"/>
        <v>245000</v>
      </c>
      <c r="S79" s="28">
        <f t="shared" si="18"/>
        <v>245000</v>
      </c>
      <c r="T79" s="28">
        <f t="shared" si="18"/>
        <v>245000</v>
      </c>
      <c r="U79" s="28">
        <f t="shared" si="18"/>
        <v>245000</v>
      </c>
      <c r="V79" s="28">
        <f t="shared" si="18"/>
        <v>245000</v>
      </c>
      <c r="W79" s="28">
        <f t="shared" ref="W79:X79" si="19">SUM(W80:W81)</f>
        <v>245000</v>
      </c>
      <c r="X79" s="28">
        <f t="shared" si="19"/>
        <v>245000</v>
      </c>
      <c r="Y79" s="28">
        <f t="shared" ref="Y79:Z79" si="20">SUM(Y80:Y81)</f>
        <v>245000</v>
      </c>
      <c r="Z79" s="28">
        <f t="shared" si="20"/>
        <v>245000</v>
      </c>
      <c r="AA79" s="28">
        <f t="shared" ref="AA79:AC79" si="21">SUM(AA80:AA81)</f>
        <v>245000</v>
      </c>
      <c r="AB79" s="28">
        <f t="shared" si="21"/>
        <v>245000</v>
      </c>
      <c r="AC79" s="28">
        <f t="shared" si="21"/>
        <v>245000</v>
      </c>
      <c r="AD79" s="28">
        <f t="shared" ref="AD79:AI79" si="22">SUM(AD80:AD81)</f>
        <v>245000</v>
      </c>
      <c r="AE79" s="28">
        <f t="shared" si="22"/>
        <v>245000</v>
      </c>
      <c r="AF79" s="28">
        <f t="shared" si="22"/>
        <v>245000</v>
      </c>
      <c r="AG79" s="28">
        <f t="shared" si="22"/>
        <v>245000</v>
      </c>
      <c r="AH79" s="28">
        <f t="shared" si="22"/>
        <v>245000</v>
      </c>
      <c r="AI79" s="28">
        <f t="shared" si="22"/>
        <v>245000</v>
      </c>
    </row>
    <row r="80" spans="1:35" x14ac:dyDescent="0.4">
      <c r="A80" t="s">
        <v>161</v>
      </c>
      <c r="K80" s="1">
        <v>200000</v>
      </c>
      <c r="L80" s="1">
        <v>200000</v>
      </c>
      <c r="M80" s="1">
        <v>200000</v>
      </c>
      <c r="N80" s="1">
        <v>200000</v>
      </c>
      <c r="O80" s="1">
        <v>200000</v>
      </c>
      <c r="P80" s="1">
        <v>200000</v>
      </c>
      <c r="Q80" s="1">
        <v>200000</v>
      </c>
      <c r="R80" s="1">
        <v>200000</v>
      </c>
      <c r="S80" s="1">
        <v>200000</v>
      </c>
      <c r="T80" s="1">
        <v>200000</v>
      </c>
      <c r="U80" s="1">
        <v>200000</v>
      </c>
      <c r="V80" s="1">
        <v>200000</v>
      </c>
      <c r="W80" s="1">
        <v>200000</v>
      </c>
      <c r="X80" s="1">
        <v>200000</v>
      </c>
      <c r="Y80" s="1">
        <v>200000</v>
      </c>
      <c r="Z80" s="1">
        <v>200000</v>
      </c>
      <c r="AA80" s="1">
        <v>200000</v>
      </c>
      <c r="AB80" s="1">
        <v>200000</v>
      </c>
      <c r="AC80" s="1">
        <v>200000</v>
      </c>
      <c r="AD80" s="1">
        <v>200000</v>
      </c>
      <c r="AE80" s="1">
        <v>200000</v>
      </c>
      <c r="AF80" s="1">
        <v>200000</v>
      </c>
      <c r="AG80" s="1">
        <v>200000</v>
      </c>
      <c r="AH80" s="1">
        <v>200000</v>
      </c>
      <c r="AI80" s="1">
        <v>200000</v>
      </c>
    </row>
    <row r="81" spans="1:35" x14ac:dyDescent="0.4">
      <c r="A81" t="s">
        <v>162</v>
      </c>
      <c r="K81" s="1">
        <v>45000</v>
      </c>
      <c r="L81" s="1">
        <v>45000</v>
      </c>
      <c r="M81" s="1">
        <v>45000</v>
      </c>
      <c r="N81" s="1">
        <v>45000</v>
      </c>
      <c r="O81" s="1">
        <v>45000</v>
      </c>
      <c r="P81" s="1">
        <v>45000</v>
      </c>
      <c r="Q81" s="1">
        <v>45000</v>
      </c>
      <c r="R81" s="1">
        <v>45000</v>
      </c>
      <c r="S81" s="1">
        <v>45000</v>
      </c>
      <c r="T81" s="1">
        <v>45000</v>
      </c>
      <c r="U81" s="1">
        <v>45000</v>
      </c>
      <c r="V81" s="1">
        <v>45000</v>
      </c>
      <c r="W81" s="1">
        <v>45000</v>
      </c>
      <c r="X81" s="1">
        <v>45000</v>
      </c>
      <c r="Y81" s="1">
        <v>45000</v>
      </c>
      <c r="Z81" s="1">
        <v>45000</v>
      </c>
      <c r="AA81" s="1">
        <v>45000</v>
      </c>
      <c r="AB81" s="1">
        <v>45000</v>
      </c>
      <c r="AC81" s="1">
        <v>45000</v>
      </c>
      <c r="AD81" s="1">
        <v>45000</v>
      </c>
      <c r="AE81" s="1">
        <v>45000</v>
      </c>
      <c r="AF81" s="1">
        <v>45000</v>
      </c>
      <c r="AG81" s="1">
        <v>45000</v>
      </c>
      <c r="AH81" s="1">
        <v>45000</v>
      </c>
      <c r="AI81" s="1">
        <v>45000</v>
      </c>
    </row>
    <row r="82" spans="1:35" s="35" customFormat="1" x14ac:dyDescent="0.4">
      <c r="A82" s="35" t="s">
        <v>131</v>
      </c>
      <c r="B82" s="36">
        <v>100000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P82" s="38"/>
    </row>
    <row r="83" spans="1:35" s="35" customFormat="1" x14ac:dyDescent="0.4">
      <c r="A83" s="35" t="s">
        <v>132</v>
      </c>
      <c r="B83" s="36">
        <v>0</v>
      </c>
      <c r="C83" s="36">
        <v>0</v>
      </c>
      <c r="D83" s="36">
        <v>0</v>
      </c>
      <c r="E83" s="36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6">
        <f>L3*3%*1.1</f>
        <v>0</v>
      </c>
      <c r="M83" s="36">
        <f>M3*3%*1.1</f>
        <v>0</v>
      </c>
      <c r="P83" s="38"/>
    </row>
    <row r="84" spans="1:35" s="35" customFormat="1" x14ac:dyDescent="0.4">
      <c r="A84" s="35" t="s">
        <v>148</v>
      </c>
      <c r="B84" s="36"/>
      <c r="C84" s="36"/>
      <c r="D84" s="36"/>
      <c r="E84" s="36"/>
      <c r="F84" s="36">
        <v>0</v>
      </c>
      <c r="G84" s="36"/>
      <c r="H84" s="36"/>
      <c r="I84" s="36"/>
      <c r="J84" s="36"/>
      <c r="K84" s="36"/>
      <c r="L84" s="36"/>
      <c r="M84" s="36"/>
      <c r="P84" s="38"/>
    </row>
    <row r="86" spans="1:35" s="35" customFormat="1" x14ac:dyDescent="0.4">
      <c r="A86" s="35" t="s">
        <v>134</v>
      </c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P86" s="38"/>
    </row>
    <row r="89" spans="1:35" x14ac:dyDescent="0.4">
      <c r="A89" s="21" t="s">
        <v>19</v>
      </c>
      <c r="B89" s="28">
        <v>35000</v>
      </c>
      <c r="C89" s="28">
        <v>35000</v>
      </c>
      <c r="D89" s="28">
        <v>35000</v>
      </c>
      <c r="E89" s="28">
        <v>35000</v>
      </c>
      <c r="F89" s="28">
        <v>35000</v>
      </c>
      <c r="G89" s="28">
        <v>35000</v>
      </c>
      <c r="H89" s="28">
        <v>35000</v>
      </c>
      <c r="I89" s="28">
        <v>35000</v>
      </c>
      <c r="J89" s="28">
        <v>35000</v>
      </c>
      <c r="K89" s="28">
        <v>35000</v>
      </c>
      <c r="L89" s="28">
        <v>35000</v>
      </c>
      <c r="M89" s="28">
        <v>70000</v>
      </c>
      <c r="N89" s="28">
        <v>70000</v>
      </c>
      <c r="O89" s="28">
        <v>70000</v>
      </c>
      <c r="P89" s="28">
        <v>70000</v>
      </c>
      <c r="Q89" s="28">
        <v>70000</v>
      </c>
      <c r="R89" s="28">
        <v>70000</v>
      </c>
      <c r="S89" s="28">
        <v>70000</v>
      </c>
      <c r="T89" s="28">
        <v>70000</v>
      </c>
      <c r="U89" s="28">
        <v>70000</v>
      </c>
      <c r="V89" s="28">
        <v>70000</v>
      </c>
      <c r="W89" s="28">
        <v>70000</v>
      </c>
      <c r="X89" s="28">
        <v>70000</v>
      </c>
      <c r="Y89" s="28">
        <v>70000</v>
      </c>
      <c r="Z89" s="28">
        <v>70000</v>
      </c>
      <c r="AA89" s="28">
        <v>70000</v>
      </c>
      <c r="AB89" s="28">
        <v>70000</v>
      </c>
      <c r="AC89" s="28">
        <v>70000</v>
      </c>
      <c r="AD89" s="28">
        <v>70000</v>
      </c>
      <c r="AE89" s="28">
        <v>70000</v>
      </c>
      <c r="AF89" s="28">
        <v>70000</v>
      </c>
      <c r="AG89" s="28">
        <v>70000</v>
      </c>
      <c r="AH89" s="28">
        <v>70000</v>
      </c>
      <c r="AI89" s="28">
        <v>70000</v>
      </c>
    </row>
    <row r="91" spans="1:35" s="35" customFormat="1" x14ac:dyDescent="0.4">
      <c r="A91" s="35" t="s">
        <v>18</v>
      </c>
      <c r="B91" s="36">
        <v>21500</v>
      </c>
      <c r="C91" s="36">
        <v>3000</v>
      </c>
      <c r="D91" s="36">
        <v>84000</v>
      </c>
      <c r="E91" s="36">
        <v>33000</v>
      </c>
      <c r="F91" s="36"/>
      <c r="G91" s="36"/>
      <c r="H91" s="36"/>
      <c r="I91" s="36"/>
      <c r="J91" s="36"/>
      <c r="K91" s="36">
        <v>1100</v>
      </c>
      <c r="L91" s="36">
        <v>33000</v>
      </c>
      <c r="M91" s="36">
        <v>12100</v>
      </c>
      <c r="N91" s="36"/>
      <c r="P91" s="38"/>
    </row>
    <row r="93" spans="1:35" x14ac:dyDescent="0.4">
      <c r="A93" s="21" t="s">
        <v>16</v>
      </c>
      <c r="B93" s="28">
        <v>41000</v>
      </c>
      <c r="C93" s="28">
        <v>41000</v>
      </c>
      <c r="D93" s="28">
        <v>41000</v>
      </c>
      <c r="E93" s="28">
        <v>41000</v>
      </c>
      <c r="F93" s="28">
        <v>41000</v>
      </c>
      <c r="G93" s="28">
        <v>41000</v>
      </c>
      <c r="H93" s="28">
        <v>41000</v>
      </c>
      <c r="I93" s="28">
        <v>41000</v>
      </c>
      <c r="J93" s="28">
        <v>41000</v>
      </c>
      <c r="K93" s="28">
        <v>41000</v>
      </c>
      <c r="L93" s="28">
        <f>SUM(L94:L94)</f>
        <v>0</v>
      </c>
      <c r="M93" s="28">
        <v>40000</v>
      </c>
      <c r="N93" s="28">
        <v>40000</v>
      </c>
      <c r="O93" s="28">
        <v>40000</v>
      </c>
      <c r="P93" s="28">
        <v>40000</v>
      </c>
      <c r="Q93" s="28">
        <v>40000</v>
      </c>
      <c r="R93" s="28">
        <v>40000</v>
      </c>
      <c r="S93" s="28">
        <v>40000</v>
      </c>
      <c r="T93" s="28">
        <v>40000</v>
      </c>
      <c r="U93" s="28">
        <v>40000</v>
      </c>
      <c r="V93" s="28">
        <v>40000</v>
      </c>
      <c r="W93" s="28">
        <v>40000</v>
      </c>
      <c r="X93" s="28">
        <v>40000</v>
      </c>
      <c r="Y93" s="28">
        <v>40000</v>
      </c>
      <c r="Z93" s="28">
        <v>40000</v>
      </c>
      <c r="AA93" s="28">
        <v>40000</v>
      </c>
      <c r="AB93" s="28">
        <v>40000</v>
      </c>
      <c r="AC93" s="28">
        <v>40000</v>
      </c>
      <c r="AD93" s="28">
        <v>40000</v>
      </c>
      <c r="AE93" s="28">
        <v>40000</v>
      </c>
      <c r="AF93" s="28">
        <v>40000</v>
      </c>
      <c r="AG93" s="28">
        <v>40000</v>
      </c>
      <c r="AH93" s="28">
        <v>40000</v>
      </c>
      <c r="AI93" s="28">
        <v>40000</v>
      </c>
    </row>
    <row r="94" spans="1:35" s="35" customFormat="1" x14ac:dyDescent="0.4">
      <c r="A94" s="35" t="s">
        <v>106</v>
      </c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>
        <v>200000</v>
      </c>
      <c r="P94" s="38"/>
      <c r="X94" s="35">
        <v>200000</v>
      </c>
    </row>
    <row r="96" spans="1:35" x14ac:dyDescent="0.4">
      <c r="A96" s="21" t="s">
        <v>13</v>
      </c>
      <c r="B96" s="28">
        <v>1037900</v>
      </c>
      <c r="C96" s="28">
        <v>956000</v>
      </c>
      <c r="D96" s="28">
        <v>1037900</v>
      </c>
      <c r="E96" s="28">
        <v>956000</v>
      </c>
      <c r="F96" s="28">
        <v>1206000</v>
      </c>
      <c r="G96" s="28">
        <v>1503300</v>
      </c>
      <c r="H96" s="28">
        <v>1503300</v>
      </c>
      <c r="I96" s="28">
        <v>1503300</v>
      </c>
      <c r="J96" s="28">
        <v>1538300</v>
      </c>
      <c r="K96" s="28">
        <v>1538300</v>
      </c>
      <c r="L96" s="28">
        <f t="shared" ref="L96:V96" si="23">SUM(L97:L106)</f>
        <v>1305300</v>
      </c>
      <c r="M96" s="28">
        <f t="shared" si="23"/>
        <v>1305300</v>
      </c>
      <c r="N96" s="28">
        <f t="shared" si="23"/>
        <v>1305300</v>
      </c>
      <c r="O96" s="28">
        <f t="shared" si="23"/>
        <v>1305300</v>
      </c>
      <c r="P96" s="28">
        <f t="shared" si="23"/>
        <v>1345300</v>
      </c>
      <c r="Q96" s="28">
        <f t="shared" si="23"/>
        <v>1351300</v>
      </c>
      <c r="R96" s="28">
        <f t="shared" si="23"/>
        <v>1220500</v>
      </c>
      <c r="S96" s="28">
        <f t="shared" si="23"/>
        <v>1220500</v>
      </c>
      <c r="T96" s="28">
        <f t="shared" si="23"/>
        <v>1220500</v>
      </c>
      <c r="U96" s="28">
        <f t="shared" si="23"/>
        <v>1220500</v>
      </c>
      <c r="V96" s="28">
        <f t="shared" si="23"/>
        <v>1220500</v>
      </c>
      <c r="W96" s="28">
        <f t="shared" ref="W96:X96" si="24">SUM(W97:W106)</f>
        <v>1220500</v>
      </c>
      <c r="X96" s="28">
        <f t="shared" si="24"/>
        <v>1220500</v>
      </c>
      <c r="Y96" s="28">
        <f t="shared" ref="Y96:Z96" si="25">SUM(Y97:Y106)</f>
        <v>1220500</v>
      </c>
      <c r="Z96" s="28">
        <f t="shared" si="25"/>
        <v>1220500</v>
      </c>
      <c r="AA96" s="28">
        <f t="shared" ref="AA96:AB96" si="26">SUM(AA97:AA106)</f>
        <v>1220500</v>
      </c>
      <c r="AB96" s="28">
        <f t="shared" si="26"/>
        <v>1220500</v>
      </c>
      <c r="AC96" s="28">
        <f t="shared" ref="AC96:AD96" si="27">SUM(AC97:AC106)</f>
        <v>1220500</v>
      </c>
      <c r="AD96" s="28">
        <f t="shared" si="27"/>
        <v>1220500</v>
      </c>
      <c r="AE96" s="28">
        <f t="shared" ref="AE96:AI96" si="28">SUM(AE97:AE106)</f>
        <v>1220500</v>
      </c>
      <c r="AF96" s="28">
        <f t="shared" si="28"/>
        <v>1220500</v>
      </c>
      <c r="AG96" s="28">
        <f t="shared" si="28"/>
        <v>1220500</v>
      </c>
      <c r="AH96" s="28">
        <f t="shared" si="28"/>
        <v>1220500</v>
      </c>
      <c r="AI96" s="28">
        <f t="shared" si="28"/>
        <v>1220500</v>
      </c>
    </row>
    <row r="97" spans="1:35" x14ac:dyDescent="0.4">
      <c r="A97" t="s">
        <v>176</v>
      </c>
      <c r="B97" s="1">
        <v>556000</v>
      </c>
      <c r="C97" s="1">
        <v>556000</v>
      </c>
      <c r="D97" s="1">
        <v>556000</v>
      </c>
      <c r="E97" s="1">
        <v>556000</v>
      </c>
      <c r="F97" s="1">
        <v>556000</v>
      </c>
      <c r="G97" s="1">
        <v>556000</v>
      </c>
      <c r="H97" s="1">
        <v>556000</v>
      </c>
      <c r="I97" s="1">
        <v>556000</v>
      </c>
      <c r="J97" s="1">
        <v>556000</v>
      </c>
      <c r="K97" s="1">
        <v>556000</v>
      </c>
      <c r="L97" s="1">
        <v>556000</v>
      </c>
      <c r="M97" s="1">
        <v>556000</v>
      </c>
      <c r="N97" s="1">
        <v>556000</v>
      </c>
      <c r="O97" s="1">
        <v>556000</v>
      </c>
      <c r="P97" s="1">
        <v>556000</v>
      </c>
      <c r="Q97" s="1">
        <v>133000</v>
      </c>
      <c r="R97" s="1">
        <v>133000</v>
      </c>
      <c r="S97" s="1">
        <v>133000</v>
      </c>
      <c r="T97" s="1">
        <v>133000</v>
      </c>
      <c r="U97" s="1">
        <v>133000</v>
      </c>
      <c r="V97" s="1">
        <v>133000</v>
      </c>
      <c r="W97" s="1">
        <v>133000</v>
      </c>
      <c r="X97" s="1">
        <v>133000</v>
      </c>
      <c r="Y97" s="1">
        <v>133000</v>
      </c>
      <c r="Z97" s="1">
        <v>133000</v>
      </c>
      <c r="AA97" s="1">
        <v>133000</v>
      </c>
      <c r="AB97" s="1">
        <v>133000</v>
      </c>
      <c r="AC97" s="1">
        <v>133000</v>
      </c>
      <c r="AD97" s="1">
        <v>133000</v>
      </c>
      <c r="AE97" s="1">
        <v>133000</v>
      </c>
      <c r="AF97" s="1">
        <v>133000</v>
      </c>
      <c r="AG97" s="1">
        <v>133000</v>
      </c>
      <c r="AH97" s="1">
        <v>133000</v>
      </c>
      <c r="AI97" s="1">
        <v>133000</v>
      </c>
    </row>
    <row r="98" spans="1:35" x14ac:dyDescent="0.4">
      <c r="A98" t="s">
        <v>177</v>
      </c>
      <c r="N98" s="1"/>
      <c r="O98" s="1"/>
      <c r="P98" s="1"/>
      <c r="Q98" s="1">
        <v>234000</v>
      </c>
      <c r="R98" s="1">
        <v>234000</v>
      </c>
      <c r="S98" s="1">
        <v>234000</v>
      </c>
      <c r="T98" s="1">
        <v>234000</v>
      </c>
      <c r="U98" s="1">
        <v>234000</v>
      </c>
      <c r="V98" s="1">
        <v>234000</v>
      </c>
      <c r="W98" s="1">
        <v>234000</v>
      </c>
      <c r="X98" s="1">
        <v>234000</v>
      </c>
      <c r="Y98" s="1">
        <v>234000</v>
      </c>
      <c r="Z98" s="1">
        <v>234000</v>
      </c>
      <c r="AA98" s="1">
        <v>234000</v>
      </c>
      <c r="AB98" s="1">
        <v>234000</v>
      </c>
      <c r="AC98" s="1">
        <v>234000</v>
      </c>
      <c r="AD98" s="1">
        <v>234000</v>
      </c>
      <c r="AE98" s="1">
        <v>234000</v>
      </c>
      <c r="AF98" s="1">
        <v>234000</v>
      </c>
      <c r="AG98" s="1">
        <v>234000</v>
      </c>
      <c r="AH98" s="1">
        <v>234000</v>
      </c>
      <c r="AI98" s="1">
        <v>234000</v>
      </c>
    </row>
    <row r="99" spans="1:35" x14ac:dyDescent="0.4">
      <c r="A99" t="s">
        <v>178</v>
      </c>
      <c r="N99" s="1"/>
      <c r="O99" s="1"/>
      <c r="P99" s="1"/>
      <c r="Q99" s="1">
        <v>135000</v>
      </c>
      <c r="R99" s="1">
        <v>135000</v>
      </c>
      <c r="S99" s="1">
        <v>135000</v>
      </c>
      <c r="T99" s="1">
        <v>135000</v>
      </c>
      <c r="U99" s="1">
        <v>135000</v>
      </c>
      <c r="V99" s="1">
        <v>135000</v>
      </c>
      <c r="W99" s="1">
        <v>135000</v>
      </c>
      <c r="X99" s="1">
        <v>135000</v>
      </c>
      <c r="Y99" s="1">
        <v>135000</v>
      </c>
      <c r="Z99" s="1">
        <v>135000</v>
      </c>
      <c r="AA99" s="1">
        <v>135000</v>
      </c>
      <c r="AB99" s="1">
        <v>135000</v>
      </c>
      <c r="AC99" s="1">
        <v>135000</v>
      </c>
      <c r="AD99" s="1">
        <v>135000</v>
      </c>
      <c r="AE99" s="1">
        <v>135000</v>
      </c>
      <c r="AF99" s="1">
        <v>135000</v>
      </c>
      <c r="AG99" s="1">
        <v>135000</v>
      </c>
      <c r="AH99" s="1">
        <v>135000</v>
      </c>
      <c r="AI99" s="1">
        <v>135000</v>
      </c>
    </row>
    <row r="100" spans="1:35" x14ac:dyDescent="0.4">
      <c r="A100" t="s">
        <v>179</v>
      </c>
      <c r="N100" s="1"/>
      <c r="O100" s="1"/>
      <c r="P100" s="1"/>
      <c r="Q100" s="1">
        <v>50000</v>
      </c>
      <c r="R100" s="1">
        <v>50000</v>
      </c>
      <c r="S100" s="1">
        <v>50000</v>
      </c>
      <c r="T100" s="1">
        <v>50000</v>
      </c>
      <c r="U100" s="1">
        <v>50000</v>
      </c>
      <c r="V100" s="1">
        <v>50000</v>
      </c>
      <c r="W100" s="1">
        <v>50000</v>
      </c>
      <c r="X100" s="1">
        <v>50000</v>
      </c>
      <c r="Y100" s="1">
        <v>50000</v>
      </c>
      <c r="Z100" s="1">
        <v>50000</v>
      </c>
      <c r="AA100" s="1">
        <v>50000</v>
      </c>
      <c r="AB100" s="1">
        <v>50000</v>
      </c>
      <c r="AC100" s="1">
        <v>50000</v>
      </c>
      <c r="AD100" s="1">
        <v>50000</v>
      </c>
      <c r="AE100" s="1">
        <v>50000</v>
      </c>
      <c r="AF100" s="1">
        <v>50000</v>
      </c>
      <c r="AG100" s="1">
        <v>50000</v>
      </c>
      <c r="AH100" s="1">
        <v>50000</v>
      </c>
      <c r="AI100" s="1">
        <v>50000</v>
      </c>
    </row>
    <row r="101" spans="1:35" x14ac:dyDescent="0.4">
      <c r="A101" t="s">
        <v>153</v>
      </c>
      <c r="G101" s="1">
        <v>145000</v>
      </c>
      <c r="H101" s="1">
        <v>145000</v>
      </c>
      <c r="I101" s="1">
        <v>145000</v>
      </c>
      <c r="J101" s="1">
        <v>145000</v>
      </c>
      <c r="K101" s="1">
        <v>145000</v>
      </c>
      <c r="L101" s="1">
        <v>145000</v>
      </c>
      <c r="M101" s="1">
        <v>145000</v>
      </c>
      <c r="N101" s="1">
        <v>145000</v>
      </c>
      <c r="O101" s="1">
        <v>145000</v>
      </c>
      <c r="P101" s="1">
        <v>145000</v>
      </c>
      <c r="Q101" s="1">
        <v>145000</v>
      </c>
      <c r="R101" s="1">
        <v>145000</v>
      </c>
      <c r="S101" s="1">
        <v>145000</v>
      </c>
      <c r="T101" s="1">
        <v>145000</v>
      </c>
      <c r="U101" s="1">
        <v>145000</v>
      </c>
      <c r="V101" s="1">
        <v>145000</v>
      </c>
      <c r="W101" s="1">
        <v>145000</v>
      </c>
      <c r="X101" s="1">
        <v>145000</v>
      </c>
      <c r="Y101" s="1">
        <v>145000</v>
      </c>
      <c r="Z101" s="1">
        <v>145000</v>
      </c>
      <c r="AA101" s="1">
        <v>145000</v>
      </c>
      <c r="AB101" s="1">
        <v>145000</v>
      </c>
      <c r="AC101" s="1">
        <v>145000</v>
      </c>
      <c r="AD101" s="1">
        <v>145000</v>
      </c>
      <c r="AE101" s="1">
        <v>145000</v>
      </c>
      <c r="AF101" s="1">
        <v>145000</v>
      </c>
      <c r="AG101" s="1">
        <v>145000</v>
      </c>
      <c r="AH101" s="1">
        <v>145000</v>
      </c>
      <c r="AI101" s="1">
        <v>145000</v>
      </c>
    </row>
    <row r="102" spans="1:35" x14ac:dyDescent="0.4">
      <c r="A102" t="s">
        <v>154</v>
      </c>
      <c r="G102" s="1">
        <v>38500</v>
      </c>
      <c r="H102" s="1">
        <v>38500</v>
      </c>
      <c r="I102" s="1">
        <v>38500</v>
      </c>
      <c r="J102" s="1">
        <v>38500</v>
      </c>
      <c r="K102" s="1">
        <v>38500</v>
      </c>
      <c r="L102" s="1">
        <v>38500</v>
      </c>
      <c r="M102" s="1">
        <v>38500</v>
      </c>
      <c r="N102" s="1">
        <v>38500</v>
      </c>
      <c r="O102" s="1">
        <v>38500</v>
      </c>
      <c r="P102" s="1">
        <v>38500</v>
      </c>
      <c r="Q102" s="1">
        <v>38500</v>
      </c>
      <c r="R102" s="1">
        <v>38500</v>
      </c>
      <c r="S102" s="1">
        <v>38500</v>
      </c>
      <c r="T102" s="1">
        <v>38500</v>
      </c>
      <c r="U102" s="1">
        <v>38500</v>
      </c>
      <c r="V102" s="1">
        <v>38500</v>
      </c>
      <c r="W102" s="1">
        <v>38500</v>
      </c>
      <c r="X102" s="1">
        <v>38500</v>
      </c>
      <c r="Y102" s="1">
        <v>38500</v>
      </c>
      <c r="Z102" s="1">
        <v>38500</v>
      </c>
      <c r="AA102" s="1">
        <v>38500</v>
      </c>
      <c r="AB102" s="1">
        <v>38500</v>
      </c>
      <c r="AC102" s="1">
        <v>38500</v>
      </c>
      <c r="AD102" s="1">
        <v>38500</v>
      </c>
      <c r="AE102" s="1">
        <v>38500</v>
      </c>
      <c r="AF102" s="1">
        <v>38500</v>
      </c>
      <c r="AG102" s="1">
        <v>38500</v>
      </c>
      <c r="AH102" s="1">
        <v>38500</v>
      </c>
      <c r="AI102" s="1">
        <v>38500</v>
      </c>
    </row>
    <row r="103" spans="1:35" x14ac:dyDescent="0.4">
      <c r="A103" t="s">
        <v>155</v>
      </c>
      <c r="G103" s="1">
        <v>30800</v>
      </c>
      <c r="H103" s="1">
        <v>30800</v>
      </c>
      <c r="I103" s="1">
        <v>30800</v>
      </c>
      <c r="J103" s="1">
        <v>30800</v>
      </c>
      <c r="K103" s="1">
        <v>30800</v>
      </c>
      <c r="L103" s="1">
        <v>30800</v>
      </c>
      <c r="M103" s="1">
        <v>30800</v>
      </c>
      <c r="N103" s="1">
        <v>30800</v>
      </c>
      <c r="O103" s="1">
        <v>30800</v>
      </c>
      <c r="P103" s="1">
        <v>30800</v>
      </c>
      <c r="Q103" s="1">
        <v>30800</v>
      </c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</row>
    <row r="104" spans="1:35" x14ac:dyDescent="0.4">
      <c r="A104" t="s">
        <v>180</v>
      </c>
      <c r="B104" s="1">
        <v>400000</v>
      </c>
      <c r="C104" s="1">
        <v>400000</v>
      </c>
      <c r="D104" s="1">
        <v>400000</v>
      </c>
      <c r="E104" s="1">
        <v>400000</v>
      </c>
      <c r="F104" s="1">
        <v>400000</v>
      </c>
      <c r="G104" s="1">
        <v>400000</v>
      </c>
      <c r="H104" s="1">
        <v>400000</v>
      </c>
      <c r="I104" s="1">
        <v>400000</v>
      </c>
      <c r="J104" s="1">
        <v>400000</v>
      </c>
      <c r="K104" s="1">
        <v>400000</v>
      </c>
      <c r="L104" s="1">
        <v>400000</v>
      </c>
      <c r="M104" s="1">
        <v>400000</v>
      </c>
      <c r="N104" s="1">
        <v>400000</v>
      </c>
      <c r="O104" s="1">
        <v>400000</v>
      </c>
      <c r="P104" s="1">
        <v>400000</v>
      </c>
      <c r="Q104" s="1">
        <v>400000</v>
      </c>
      <c r="R104" s="1">
        <v>300000</v>
      </c>
      <c r="S104" s="1">
        <v>300000</v>
      </c>
      <c r="T104" s="1">
        <v>300000</v>
      </c>
      <c r="U104" s="1">
        <v>300000</v>
      </c>
      <c r="V104" s="1">
        <v>300000</v>
      </c>
      <c r="W104" s="1">
        <v>300000</v>
      </c>
      <c r="X104" s="1">
        <v>300000</v>
      </c>
      <c r="Y104" s="1">
        <v>300000</v>
      </c>
      <c r="Z104" s="1">
        <v>300000</v>
      </c>
      <c r="AA104" s="1">
        <v>300000</v>
      </c>
      <c r="AB104" s="1">
        <v>300000</v>
      </c>
      <c r="AC104" s="1">
        <v>300000</v>
      </c>
      <c r="AD104" s="1">
        <v>300000</v>
      </c>
      <c r="AE104" s="1">
        <v>300000</v>
      </c>
      <c r="AF104" s="1">
        <v>300000</v>
      </c>
      <c r="AG104" s="1">
        <v>300000</v>
      </c>
      <c r="AH104" s="1">
        <v>300000</v>
      </c>
      <c r="AI104" s="1">
        <v>300000</v>
      </c>
    </row>
    <row r="105" spans="1:35" x14ac:dyDescent="0.4">
      <c r="A105" t="s">
        <v>181</v>
      </c>
      <c r="G105" s="1">
        <v>100000</v>
      </c>
      <c r="H105" s="1">
        <v>100000</v>
      </c>
      <c r="I105" s="1">
        <v>100000</v>
      </c>
      <c r="J105" s="1">
        <v>100000</v>
      </c>
      <c r="K105" s="1">
        <v>100000</v>
      </c>
      <c r="L105" s="1">
        <v>100000</v>
      </c>
      <c r="M105" s="1">
        <v>100000</v>
      </c>
      <c r="N105" s="1">
        <v>100000</v>
      </c>
      <c r="O105" s="1">
        <v>100000</v>
      </c>
      <c r="P105" s="1">
        <v>100000</v>
      </c>
      <c r="Q105" s="1">
        <v>100000</v>
      </c>
      <c r="R105" s="1">
        <v>100000</v>
      </c>
      <c r="S105" s="1">
        <v>100000</v>
      </c>
      <c r="T105" s="1">
        <v>100000</v>
      </c>
      <c r="U105" s="1">
        <v>100000</v>
      </c>
      <c r="V105" s="1">
        <v>100000</v>
      </c>
      <c r="W105" s="1">
        <v>100000</v>
      </c>
      <c r="X105" s="1">
        <v>100000</v>
      </c>
      <c r="Y105" s="1">
        <v>100000</v>
      </c>
      <c r="Z105" s="1">
        <v>100000</v>
      </c>
      <c r="AA105" s="1">
        <v>100000</v>
      </c>
      <c r="AB105" s="1">
        <v>100000</v>
      </c>
      <c r="AC105" s="1">
        <v>100000</v>
      </c>
      <c r="AD105" s="1">
        <v>100000</v>
      </c>
      <c r="AE105" s="1">
        <v>100000</v>
      </c>
      <c r="AF105" s="1">
        <v>100000</v>
      </c>
      <c r="AG105" s="1">
        <v>100000</v>
      </c>
      <c r="AH105" s="1">
        <v>100000</v>
      </c>
      <c r="AI105" s="1">
        <v>100000</v>
      </c>
    </row>
    <row r="106" spans="1:35" x14ac:dyDescent="0.4">
      <c r="A106" t="s">
        <v>182</v>
      </c>
      <c r="G106" s="1">
        <v>35000</v>
      </c>
      <c r="H106" s="1">
        <v>35000</v>
      </c>
      <c r="I106" s="1">
        <v>35000</v>
      </c>
      <c r="J106" s="1">
        <v>35000</v>
      </c>
      <c r="K106" s="1">
        <v>35000</v>
      </c>
      <c r="L106" s="1">
        <v>35000</v>
      </c>
      <c r="M106" s="1">
        <v>35000</v>
      </c>
      <c r="N106" s="1">
        <v>35000</v>
      </c>
      <c r="O106" s="1">
        <v>35000</v>
      </c>
      <c r="P106" s="1">
        <v>75000</v>
      </c>
      <c r="Q106" s="1">
        <v>85000</v>
      </c>
      <c r="R106" s="1">
        <v>85000</v>
      </c>
      <c r="S106" s="1">
        <v>85000</v>
      </c>
      <c r="T106" s="1">
        <v>85000</v>
      </c>
      <c r="U106" s="1">
        <v>85000</v>
      </c>
      <c r="V106" s="1">
        <v>85000</v>
      </c>
      <c r="W106" s="1">
        <v>85000</v>
      </c>
      <c r="X106" s="1">
        <v>85000</v>
      </c>
      <c r="Y106" s="1">
        <v>85000</v>
      </c>
      <c r="Z106" s="1">
        <v>85000</v>
      </c>
      <c r="AA106" s="1">
        <v>85000</v>
      </c>
      <c r="AB106" s="1">
        <v>85000</v>
      </c>
      <c r="AC106" s="1">
        <v>85000</v>
      </c>
      <c r="AD106" s="1">
        <v>85000</v>
      </c>
      <c r="AE106" s="1">
        <v>85000</v>
      </c>
      <c r="AF106" s="1">
        <v>85000</v>
      </c>
      <c r="AG106" s="1">
        <v>85000</v>
      </c>
      <c r="AH106" s="1">
        <v>85000</v>
      </c>
      <c r="AI106" s="1">
        <v>85000</v>
      </c>
    </row>
    <row r="109" spans="1:35" x14ac:dyDescent="0.4">
      <c r="A109" s="21" t="s">
        <v>107</v>
      </c>
      <c r="B109" s="28">
        <v>45000</v>
      </c>
      <c r="C109" s="28">
        <v>45000</v>
      </c>
      <c r="D109" s="28">
        <v>45000</v>
      </c>
      <c r="E109" s="28">
        <v>45000</v>
      </c>
      <c r="F109" s="28">
        <v>45000</v>
      </c>
      <c r="G109" s="28">
        <v>45000</v>
      </c>
      <c r="H109" s="28">
        <v>45000</v>
      </c>
      <c r="I109" s="28">
        <v>45000</v>
      </c>
      <c r="J109" s="28">
        <v>45000</v>
      </c>
      <c r="K109" s="28">
        <v>45000</v>
      </c>
      <c r="L109" s="28">
        <v>45000</v>
      </c>
      <c r="M109" s="28">
        <v>45000</v>
      </c>
      <c r="N109" s="28">
        <v>45000</v>
      </c>
      <c r="O109" s="28">
        <v>45000</v>
      </c>
      <c r="P109" s="28">
        <v>45000</v>
      </c>
      <c r="Q109" s="28">
        <v>45000</v>
      </c>
      <c r="R109" s="28">
        <v>45000</v>
      </c>
      <c r="S109" s="28">
        <v>45000</v>
      </c>
      <c r="T109" s="28">
        <v>45000</v>
      </c>
      <c r="U109" s="28">
        <v>45000</v>
      </c>
      <c r="V109" s="28">
        <v>45000</v>
      </c>
      <c r="W109" s="28">
        <v>45000</v>
      </c>
      <c r="X109" s="28">
        <v>45000</v>
      </c>
      <c r="Y109" s="28">
        <v>45000</v>
      </c>
      <c r="Z109" s="28">
        <v>45000</v>
      </c>
      <c r="AA109" s="28">
        <v>45000</v>
      </c>
      <c r="AB109" s="28">
        <v>45000</v>
      </c>
      <c r="AC109" s="28">
        <v>45000</v>
      </c>
      <c r="AD109" s="28">
        <v>45000</v>
      </c>
      <c r="AE109" s="28">
        <v>45000</v>
      </c>
      <c r="AF109" s="28">
        <v>45000</v>
      </c>
      <c r="AG109" s="28">
        <v>45000</v>
      </c>
      <c r="AH109" s="28">
        <v>45000</v>
      </c>
      <c r="AI109" s="28">
        <v>45000</v>
      </c>
    </row>
    <row r="111" spans="1:35" s="35" customFormat="1" x14ac:dyDescent="0.4">
      <c r="A111" s="35" t="s">
        <v>108</v>
      </c>
      <c r="B111" s="36"/>
      <c r="C111" s="36"/>
      <c r="D111" s="36">
        <v>154000</v>
      </c>
      <c r="E111" s="36"/>
      <c r="F111" s="36"/>
      <c r="G111" s="36"/>
      <c r="H111" s="36"/>
      <c r="I111" s="36"/>
      <c r="J111" s="36"/>
      <c r="K111" s="36"/>
      <c r="L111" s="36"/>
      <c r="M111" s="36"/>
      <c r="P111" s="38"/>
    </row>
    <row r="112" spans="1:35" s="35" customFormat="1" x14ac:dyDescent="0.4">
      <c r="A112" s="35" t="s">
        <v>109</v>
      </c>
      <c r="B112" s="36"/>
      <c r="C112" s="36"/>
      <c r="D112" s="36"/>
      <c r="E112" s="36">
        <v>141000</v>
      </c>
      <c r="F112" s="36"/>
      <c r="G112" s="36"/>
      <c r="H112" s="36"/>
      <c r="I112" s="36"/>
      <c r="J112" s="36"/>
      <c r="K112" s="36"/>
      <c r="L112" s="36"/>
      <c r="M112" s="36"/>
      <c r="P112" s="38"/>
    </row>
    <row r="113" spans="1:35" s="35" customFormat="1" x14ac:dyDescent="0.4">
      <c r="A113" s="35" t="s">
        <v>112</v>
      </c>
      <c r="B113" s="36"/>
      <c r="C113" s="36"/>
      <c r="D113" s="36"/>
      <c r="E113" s="36"/>
      <c r="F113" s="36"/>
      <c r="G113" s="36">
        <v>181000</v>
      </c>
      <c r="H113" s="36"/>
      <c r="I113" s="36"/>
      <c r="J113" s="36"/>
      <c r="K113" s="36">
        <v>-100000</v>
      </c>
      <c r="L113" s="36"/>
      <c r="M113" s="36"/>
      <c r="P113" s="38"/>
    </row>
    <row r="114" spans="1:35" s="35" customFormat="1" x14ac:dyDescent="0.4">
      <c r="A114" s="35" t="s">
        <v>113</v>
      </c>
      <c r="B114" s="36"/>
      <c r="C114" s="36"/>
      <c r="D114" s="36"/>
      <c r="E114" s="36"/>
      <c r="F114" s="36"/>
      <c r="G114" s="36">
        <v>108000</v>
      </c>
      <c r="H114" s="36"/>
      <c r="I114" s="36"/>
      <c r="J114" s="36"/>
      <c r="K114" s="36"/>
      <c r="L114" s="36"/>
      <c r="M114" s="36"/>
      <c r="P114" s="38"/>
    </row>
    <row r="115" spans="1:35" s="35" customFormat="1" x14ac:dyDescent="0.4">
      <c r="A115" s="35" t="s">
        <v>114</v>
      </c>
      <c r="B115" s="36"/>
      <c r="C115" s="36"/>
      <c r="D115" s="36"/>
      <c r="E115" s="36"/>
      <c r="F115" s="36"/>
      <c r="G115" s="36"/>
      <c r="H115" s="36"/>
      <c r="I115" s="36"/>
      <c r="J115" s="36"/>
      <c r="K115" s="36">
        <v>285000</v>
      </c>
      <c r="L115" s="36"/>
      <c r="M115" s="36"/>
      <c r="P115" s="38"/>
      <c r="X115" s="35">
        <v>350000</v>
      </c>
    </row>
    <row r="116" spans="1:35" s="35" customFormat="1" x14ac:dyDescent="0.4">
      <c r="A116" s="35" t="s">
        <v>189</v>
      </c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P116" s="38"/>
      <c r="W116" s="35">
        <v>92500</v>
      </c>
    </row>
    <row r="117" spans="1:35" s="35" customFormat="1" x14ac:dyDescent="0.4">
      <c r="A117" s="35" t="s">
        <v>110</v>
      </c>
      <c r="B117" s="36"/>
      <c r="C117" s="36"/>
      <c r="D117" s="36"/>
      <c r="E117" s="36"/>
      <c r="F117" s="36"/>
      <c r="G117" s="36">
        <v>210000</v>
      </c>
      <c r="H117" s="36"/>
      <c r="I117" s="36"/>
      <c r="J117" s="36"/>
      <c r="K117" s="36"/>
      <c r="L117" s="36"/>
      <c r="M117" s="36"/>
      <c r="P117" s="38"/>
    </row>
    <row r="118" spans="1:35" s="35" customFormat="1" x14ac:dyDescent="0.4">
      <c r="A118" s="35" t="s">
        <v>111</v>
      </c>
      <c r="B118" s="36"/>
      <c r="C118" s="36"/>
      <c r="D118" s="36"/>
      <c r="E118" s="36">
        <v>172000</v>
      </c>
      <c r="F118" s="36"/>
      <c r="G118" s="36"/>
      <c r="H118" s="36"/>
      <c r="I118" s="36"/>
      <c r="J118" s="36"/>
      <c r="K118" s="36"/>
      <c r="L118" s="36"/>
      <c r="M118" s="36"/>
      <c r="P118" s="38"/>
    </row>
    <row r="120" spans="1:35" x14ac:dyDescent="0.4">
      <c r="A120" s="21" t="s">
        <v>119</v>
      </c>
      <c r="B120" s="28">
        <v>79000</v>
      </c>
      <c r="C120" s="28">
        <v>79000</v>
      </c>
      <c r="D120" s="28">
        <v>79000</v>
      </c>
      <c r="E120" s="28">
        <v>79000</v>
      </c>
      <c r="F120" s="28">
        <v>79000</v>
      </c>
      <c r="G120" s="28">
        <v>79000</v>
      </c>
      <c r="H120" s="28">
        <v>79000</v>
      </c>
      <c r="I120" s="28">
        <v>79000</v>
      </c>
      <c r="J120" s="28">
        <v>79000</v>
      </c>
      <c r="K120" s="28">
        <v>50000</v>
      </c>
      <c r="L120" s="28">
        <v>50000</v>
      </c>
      <c r="M120" s="28">
        <v>50000</v>
      </c>
      <c r="N120" s="28">
        <v>50000</v>
      </c>
      <c r="O120" s="28">
        <v>50000</v>
      </c>
      <c r="P120" s="28">
        <v>50000</v>
      </c>
      <c r="Q120" s="28">
        <v>50000</v>
      </c>
      <c r="R120" s="28">
        <v>50000</v>
      </c>
      <c r="S120" s="28">
        <v>50000</v>
      </c>
      <c r="T120" s="28">
        <v>50000</v>
      </c>
      <c r="U120" s="28">
        <v>50000</v>
      </c>
      <c r="V120" s="28">
        <v>50000</v>
      </c>
      <c r="W120" s="28">
        <v>50000</v>
      </c>
      <c r="X120" s="28">
        <v>50000</v>
      </c>
      <c r="Y120" s="28">
        <v>50000</v>
      </c>
      <c r="Z120" s="28">
        <v>50000</v>
      </c>
      <c r="AA120" s="28">
        <v>50000</v>
      </c>
      <c r="AB120" s="28">
        <v>50000</v>
      </c>
      <c r="AC120" s="28">
        <v>50000</v>
      </c>
      <c r="AD120" s="28">
        <v>50000</v>
      </c>
      <c r="AE120" s="28">
        <v>50000</v>
      </c>
      <c r="AF120" s="28">
        <v>50000</v>
      </c>
      <c r="AG120" s="28">
        <v>50000</v>
      </c>
      <c r="AH120" s="28">
        <v>50000</v>
      </c>
      <c r="AI120" s="28">
        <v>50000</v>
      </c>
    </row>
    <row r="122" spans="1:35" s="35" customFormat="1" x14ac:dyDescent="0.4">
      <c r="A122" s="35" t="s">
        <v>120</v>
      </c>
      <c r="B122" s="36"/>
      <c r="C122" s="36"/>
      <c r="D122" s="36">
        <v>130000</v>
      </c>
      <c r="E122" s="36"/>
      <c r="F122" s="36"/>
      <c r="G122" s="36"/>
      <c r="H122" s="36"/>
      <c r="I122" s="36"/>
      <c r="J122" s="36"/>
      <c r="K122" s="36"/>
      <c r="L122" s="36"/>
      <c r="M122" s="36"/>
      <c r="P122" s="38"/>
    </row>
    <row r="123" spans="1:35" s="35" customFormat="1" x14ac:dyDescent="0.4">
      <c r="A123" s="35" t="s">
        <v>121</v>
      </c>
      <c r="B123" s="36"/>
      <c r="C123" s="36">
        <v>2500000</v>
      </c>
      <c r="D123" s="36">
        <v>2500000</v>
      </c>
      <c r="E123" s="36"/>
      <c r="F123" s="36"/>
      <c r="G123" s="36"/>
      <c r="H123" s="36"/>
      <c r="I123" s="36"/>
      <c r="J123" s="36"/>
      <c r="K123" s="36"/>
      <c r="L123" s="36"/>
      <c r="M123" s="36"/>
      <c r="P123" s="38"/>
    </row>
    <row r="124" spans="1:35" s="35" customFormat="1" x14ac:dyDescent="0.4">
      <c r="A124" s="35" t="s">
        <v>122</v>
      </c>
      <c r="B124" s="36"/>
      <c r="C124" s="36"/>
      <c r="D124" s="36">
        <v>2100000</v>
      </c>
      <c r="E124" s="36"/>
      <c r="F124" s="36"/>
      <c r="G124" s="36"/>
      <c r="H124" s="36"/>
      <c r="I124" s="36"/>
      <c r="J124" s="36"/>
      <c r="K124" s="36"/>
      <c r="L124" s="36"/>
      <c r="M124" s="36"/>
      <c r="P124" s="38"/>
    </row>
    <row r="125" spans="1:35" s="35" customFormat="1" x14ac:dyDescent="0.4">
      <c r="A125" s="35" t="s">
        <v>123</v>
      </c>
      <c r="B125" s="36"/>
      <c r="C125" s="36"/>
      <c r="D125" s="36"/>
      <c r="E125" s="36"/>
      <c r="F125" s="36"/>
      <c r="G125" s="36"/>
      <c r="H125" s="36">
        <v>900000</v>
      </c>
      <c r="I125" s="36"/>
      <c r="J125" s="36"/>
      <c r="K125" s="36"/>
      <c r="L125" s="36"/>
      <c r="M125" s="36"/>
      <c r="P125" s="38"/>
    </row>
    <row r="126" spans="1:35" s="35" customFormat="1" x14ac:dyDescent="0.4">
      <c r="A126" s="35" t="s">
        <v>124</v>
      </c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>
        <v>1000000</v>
      </c>
      <c r="M126" s="36"/>
      <c r="P126" s="38"/>
    </row>
    <row r="127" spans="1:35" s="35" customFormat="1" x14ac:dyDescent="0.4">
      <c r="A127" s="35" t="s">
        <v>125</v>
      </c>
      <c r="B127" s="36"/>
      <c r="C127" s="36"/>
      <c r="D127" s="36"/>
      <c r="E127" s="36"/>
      <c r="F127" s="36"/>
      <c r="G127" s="36">
        <v>1000000</v>
      </c>
      <c r="H127" s="36"/>
      <c r="I127" s="36"/>
      <c r="J127" s="36"/>
      <c r="K127" s="36"/>
      <c r="L127" s="36"/>
      <c r="M127" s="36"/>
      <c r="P127" s="38"/>
    </row>
    <row r="128" spans="1:35" s="35" customFormat="1" x14ac:dyDescent="0.4">
      <c r="A128" s="35" t="s">
        <v>126</v>
      </c>
      <c r="B128" s="36"/>
      <c r="C128" s="36"/>
      <c r="D128" s="36"/>
      <c r="E128" s="36"/>
      <c r="F128" s="36"/>
      <c r="G128" s="36"/>
      <c r="H128" s="36"/>
      <c r="I128" s="36"/>
      <c r="J128" s="36">
        <v>800000</v>
      </c>
      <c r="K128" s="36"/>
      <c r="L128" s="36"/>
      <c r="M128" s="36"/>
      <c r="P128" s="38"/>
    </row>
    <row r="129" spans="1:35" x14ac:dyDescent="0.4">
      <c r="A129" t="s">
        <v>135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f>L3*3%</f>
        <v>0</v>
      </c>
      <c r="M129" s="1">
        <f>M3*3%</f>
        <v>0</v>
      </c>
    </row>
    <row r="135" spans="1:35" x14ac:dyDescent="0.4">
      <c r="A135" s="21" t="s">
        <v>115</v>
      </c>
      <c r="B135" s="28">
        <v>147000</v>
      </c>
      <c r="C135" s="28">
        <v>147000</v>
      </c>
      <c r="D135" s="28">
        <v>145000</v>
      </c>
      <c r="E135" s="28">
        <v>145000</v>
      </c>
      <c r="F135" s="28">
        <v>145000</v>
      </c>
      <c r="G135" s="28">
        <v>145000</v>
      </c>
      <c r="H135" s="28">
        <v>145000</v>
      </c>
      <c r="I135" s="28">
        <v>145000</v>
      </c>
      <c r="J135" s="28">
        <v>145000</v>
      </c>
      <c r="K135" s="28">
        <v>145000</v>
      </c>
      <c r="L135" s="28">
        <f>SUM(L136:L138)</f>
        <v>145000</v>
      </c>
      <c r="M135" s="28">
        <f t="shared" ref="M135:N135" si="29">SUM(M136:M138)</f>
        <v>145000</v>
      </c>
      <c r="N135" s="28">
        <f t="shared" si="29"/>
        <v>145000</v>
      </c>
      <c r="O135" s="28">
        <f t="shared" ref="O135" si="30">SUM(O136:O138)</f>
        <v>145000</v>
      </c>
      <c r="P135" s="28">
        <f t="shared" ref="P135" si="31">SUM(P136:P138)</f>
        <v>145000</v>
      </c>
      <c r="Q135" s="28">
        <f t="shared" ref="Q135" si="32">SUM(Q136:Q138)</f>
        <v>145000</v>
      </c>
      <c r="R135" s="28">
        <f t="shared" ref="R135" si="33">SUM(R136:R138)</f>
        <v>145000</v>
      </c>
      <c r="S135" s="28">
        <f t="shared" ref="S135" si="34">SUM(S136:S138)</f>
        <v>145000</v>
      </c>
      <c r="T135" s="28">
        <f t="shared" ref="T135" si="35">SUM(T136:T138)</f>
        <v>145000</v>
      </c>
      <c r="U135" s="28">
        <f t="shared" ref="U135:W135" si="36">SUM(U136:U138)</f>
        <v>145000</v>
      </c>
      <c r="V135" s="28">
        <f t="shared" ref="V135:Y135" si="37">SUM(V136:V138)</f>
        <v>145000</v>
      </c>
      <c r="W135" s="28">
        <f t="shared" si="36"/>
        <v>145000</v>
      </c>
      <c r="X135" s="28">
        <f t="shared" si="37"/>
        <v>145000</v>
      </c>
      <c r="Y135" s="28">
        <f t="shared" si="37"/>
        <v>145000</v>
      </c>
      <c r="Z135" s="28">
        <f t="shared" ref="Z135:AA135" si="38">SUM(Z136:Z138)</f>
        <v>145000</v>
      </c>
      <c r="AA135" s="28">
        <f t="shared" si="38"/>
        <v>145000</v>
      </c>
      <c r="AB135" s="28">
        <f t="shared" ref="AB135:AD135" si="39">SUM(AB136:AB138)</f>
        <v>145000</v>
      </c>
      <c r="AC135" s="28">
        <f t="shared" si="39"/>
        <v>145000</v>
      </c>
      <c r="AD135" s="28">
        <f t="shared" si="39"/>
        <v>145000</v>
      </c>
      <c r="AE135" s="28">
        <f t="shared" ref="AE135:AI135" si="40">SUM(AE136:AE138)</f>
        <v>145000</v>
      </c>
      <c r="AF135" s="28">
        <f t="shared" si="40"/>
        <v>145000</v>
      </c>
      <c r="AG135" s="28">
        <f t="shared" si="40"/>
        <v>145000</v>
      </c>
      <c r="AH135" s="28">
        <f t="shared" si="40"/>
        <v>145000</v>
      </c>
      <c r="AI135" s="28">
        <f t="shared" si="40"/>
        <v>145000</v>
      </c>
    </row>
    <row r="136" spans="1:35" x14ac:dyDescent="0.4">
      <c r="A136" t="s">
        <v>116</v>
      </c>
      <c r="B136" s="1">
        <v>98000</v>
      </c>
      <c r="C136" s="1">
        <v>98000</v>
      </c>
      <c r="D136" s="1">
        <v>98000</v>
      </c>
      <c r="E136" s="1">
        <v>98000</v>
      </c>
      <c r="F136" s="1">
        <v>98000</v>
      </c>
      <c r="G136" s="1">
        <v>98000</v>
      </c>
      <c r="H136" s="1">
        <v>98000</v>
      </c>
      <c r="I136" s="1">
        <v>98000</v>
      </c>
      <c r="J136" s="1">
        <v>98000</v>
      </c>
      <c r="K136" s="1">
        <v>98000</v>
      </c>
      <c r="L136" s="1">
        <v>98000</v>
      </c>
      <c r="M136" s="1">
        <v>98000</v>
      </c>
      <c r="N136" s="1">
        <v>98000</v>
      </c>
      <c r="O136" s="1">
        <v>98000</v>
      </c>
      <c r="P136" s="1">
        <v>98000</v>
      </c>
      <c r="Q136" s="1">
        <v>98000</v>
      </c>
      <c r="R136" s="1">
        <v>98000</v>
      </c>
      <c r="S136" s="1">
        <v>98000</v>
      </c>
      <c r="T136" s="1">
        <v>98000</v>
      </c>
      <c r="U136" s="1">
        <v>98000</v>
      </c>
      <c r="V136" s="1">
        <v>98000</v>
      </c>
      <c r="W136" s="1">
        <v>98000</v>
      </c>
      <c r="X136" s="1">
        <v>98000</v>
      </c>
      <c r="Y136" s="1">
        <v>98000</v>
      </c>
      <c r="Z136" s="1">
        <v>98000</v>
      </c>
      <c r="AA136" s="1">
        <v>98000</v>
      </c>
      <c r="AB136" s="1">
        <v>98000</v>
      </c>
      <c r="AC136" s="1">
        <v>98000</v>
      </c>
      <c r="AD136" s="1">
        <v>98000</v>
      </c>
      <c r="AE136" s="1">
        <v>98000</v>
      </c>
      <c r="AF136" s="1">
        <v>98000</v>
      </c>
      <c r="AG136" s="1">
        <v>98000</v>
      </c>
      <c r="AH136" s="1">
        <v>98000</v>
      </c>
      <c r="AI136" s="1">
        <v>98000</v>
      </c>
    </row>
    <row r="137" spans="1:35" x14ac:dyDescent="0.4">
      <c r="A137" t="s">
        <v>150</v>
      </c>
      <c r="D137" s="1">
        <v>20000</v>
      </c>
      <c r="E137" s="1">
        <v>20000</v>
      </c>
      <c r="F137" s="1">
        <v>20000</v>
      </c>
      <c r="G137" s="1">
        <v>20000</v>
      </c>
      <c r="H137" s="1">
        <v>20000</v>
      </c>
      <c r="I137" s="1">
        <v>20000</v>
      </c>
      <c r="J137" s="1">
        <v>20000</v>
      </c>
      <c r="K137" s="1">
        <v>20000</v>
      </c>
      <c r="L137" s="1">
        <v>20000</v>
      </c>
      <c r="M137" s="1">
        <v>20000</v>
      </c>
      <c r="N137" s="1">
        <v>20000</v>
      </c>
      <c r="O137" s="1">
        <v>20000</v>
      </c>
      <c r="P137" s="1">
        <v>20000</v>
      </c>
      <c r="Q137" s="1">
        <v>20000</v>
      </c>
      <c r="R137" s="1">
        <v>20000</v>
      </c>
      <c r="S137" s="1">
        <v>20000</v>
      </c>
      <c r="T137" s="1">
        <v>20000</v>
      </c>
      <c r="U137" s="1">
        <v>20000</v>
      </c>
      <c r="V137" s="1">
        <v>20000</v>
      </c>
      <c r="W137" s="1">
        <v>20000</v>
      </c>
      <c r="X137" s="1">
        <v>20000</v>
      </c>
      <c r="Y137" s="1">
        <v>20000</v>
      </c>
      <c r="Z137" s="1">
        <v>20000</v>
      </c>
      <c r="AA137" s="1">
        <v>20000</v>
      </c>
      <c r="AB137" s="1">
        <v>20000</v>
      </c>
      <c r="AC137" s="1">
        <v>20000</v>
      </c>
      <c r="AD137" s="1">
        <v>20000</v>
      </c>
      <c r="AE137" s="1">
        <v>20000</v>
      </c>
      <c r="AF137" s="1">
        <v>20000</v>
      </c>
      <c r="AG137" s="1">
        <v>20000</v>
      </c>
      <c r="AH137" s="1">
        <v>20000</v>
      </c>
      <c r="AI137" s="1">
        <v>20000</v>
      </c>
    </row>
    <row r="138" spans="1:35" x14ac:dyDescent="0.4">
      <c r="A138" t="s">
        <v>118</v>
      </c>
      <c r="B138" s="1">
        <v>27000</v>
      </c>
      <c r="C138" s="1">
        <v>27000</v>
      </c>
      <c r="D138" s="1">
        <v>27000</v>
      </c>
      <c r="E138" s="1">
        <v>27000</v>
      </c>
      <c r="F138" s="1">
        <v>27000</v>
      </c>
      <c r="G138" s="1">
        <v>27000</v>
      </c>
      <c r="H138" s="1">
        <v>27000</v>
      </c>
      <c r="I138" s="1">
        <v>27000</v>
      </c>
      <c r="J138" s="1">
        <v>27000</v>
      </c>
      <c r="K138" s="1">
        <v>27000</v>
      </c>
      <c r="L138" s="1">
        <v>27000</v>
      </c>
      <c r="M138" s="1">
        <v>27000</v>
      </c>
      <c r="N138" s="1">
        <v>27000</v>
      </c>
      <c r="O138" s="1">
        <v>27000</v>
      </c>
      <c r="P138" s="1">
        <v>27000</v>
      </c>
      <c r="Q138" s="1">
        <v>27000</v>
      </c>
      <c r="R138" s="1">
        <v>27000</v>
      </c>
      <c r="S138" s="1">
        <v>27000</v>
      </c>
      <c r="T138" s="1">
        <v>27000</v>
      </c>
      <c r="U138" s="1">
        <v>27000</v>
      </c>
      <c r="V138" s="1">
        <v>27000</v>
      </c>
      <c r="W138" s="1">
        <v>27000</v>
      </c>
      <c r="X138" s="1">
        <v>27000</v>
      </c>
      <c r="Y138" s="1">
        <v>27000</v>
      </c>
      <c r="Z138" s="1">
        <v>27000</v>
      </c>
      <c r="AA138" s="1">
        <v>27000</v>
      </c>
      <c r="AB138" s="1">
        <v>27000</v>
      </c>
      <c r="AC138" s="1">
        <v>27000</v>
      </c>
      <c r="AD138" s="1">
        <v>27000</v>
      </c>
      <c r="AE138" s="1">
        <v>27000</v>
      </c>
      <c r="AF138" s="1">
        <v>27000</v>
      </c>
      <c r="AG138" s="1">
        <v>27000</v>
      </c>
      <c r="AH138" s="1">
        <v>27000</v>
      </c>
      <c r="AI138" s="1">
        <v>27000</v>
      </c>
    </row>
    <row r="139" spans="1:35" s="35" customFormat="1" x14ac:dyDescent="0.4">
      <c r="A139" s="35" t="s">
        <v>117</v>
      </c>
      <c r="B139" s="36"/>
      <c r="C139" s="36">
        <v>198000</v>
      </c>
      <c r="D139" s="36"/>
      <c r="E139" s="36"/>
      <c r="F139" s="36">
        <v>198000</v>
      </c>
      <c r="G139" s="36"/>
      <c r="H139" s="36"/>
      <c r="I139" s="36"/>
      <c r="J139" s="36"/>
      <c r="K139" s="36"/>
      <c r="L139" s="36">
        <v>198000</v>
      </c>
      <c r="M139" s="36"/>
      <c r="P139" s="38"/>
      <c r="Z139" s="35">
        <v>200000</v>
      </c>
    </row>
    <row r="141" spans="1:35" x14ac:dyDescent="0.4">
      <c r="A141" s="21" t="s">
        <v>127</v>
      </c>
      <c r="B141" s="28">
        <v>750000</v>
      </c>
      <c r="C141" s="28">
        <v>750000</v>
      </c>
      <c r="D141" s="28">
        <v>750000</v>
      </c>
      <c r="E141" s="28">
        <v>750000</v>
      </c>
      <c r="F141" s="28">
        <v>750000</v>
      </c>
      <c r="G141" s="28">
        <v>750000</v>
      </c>
      <c r="H141" s="28">
        <v>750000</v>
      </c>
      <c r="I141" s="28">
        <v>750000</v>
      </c>
      <c r="J141" s="28">
        <v>750000</v>
      </c>
      <c r="K141" s="28">
        <v>750000</v>
      </c>
      <c r="L141" s="28">
        <f>SUM(L142:L144)</f>
        <v>800000</v>
      </c>
      <c r="M141" s="28">
        <f>SUM(M142:M144)</f>
        <v>800000</v>
      </c>
      <c r="N141" s="28">
        <f t="shared" ref="N141:Q141" si="41">SUM(N142:N144)</f>
        <v>800000</v>
      </c>
      <c r="O141" s="28">
        <f t="shared" si="41"/>
        <v>800000</v>
      </c>
      <c r="P141" s="28">
        <f t="shared" si="41"/>
        <v>800000</v>
      </c>
      <c r="Q141" s="28">
        <f t="shared" si="41"/>
        <v>800000</v>
      </c>
      <c r="R141" s="28">
        <f>SUM(R142:R150)</f>
        <v>565000</v>
      </c>
      <c r="S141" s="28">
        <f t="shared" ref="S141:V141" si="42">SUM(S142:S150)</f>
        <v>565000</v>
      </c>
      <c r="T141" s="28">
        <f t="shared" si="42"/>
        <v>590000</v>
      </c>
      <c r="U141" s="28">
        <f t="shared" si="42"/>
        <v>590000</v>
      </c>
      <c r="V141" s="28">
        <f t="shared" si="42"/>
        <v>590000</v>
      </c>
      <c r="W141" s="28">
        <f t="shared" ref="W141:X141" si="43">SUM(W142:W150)</f>
        <v>590000</v>
      </c>
      <c r="X141" s="28">
        <f t="shared" si="43"/>
        <v>590000</v>
      </c>
      <c r="Y141" s="28">
        <f t="shared" ref="Y141:Z141" si="44">SUM(Y142:Y150)</f>
        <v>590000</v>
      </c>
      <c r="Z141" s="28">
        <f t="shared" si="44"/>
        <v>590000</v>
      </c>
      <c r="AA141" s="28">
        <f t="shared" ref="AA141:AC141" si="45">SUM(AA142:AA150)</f>
        <v>425000</v>
      </c>
      <c r="AB141" s="28">
        <f t="shared" si="45"/>
        <v>365000</v>
      </c>
      <c r="AC141" s="28">
        <f t="shared" si="45"/>
        <v>365000</v>
      </c>
      <c r="AD141" s="28">
        <f t="shared" ref="AD141:AI141" si="46">SUM(AD142:AD150)</f>
        <v>365000</v>
      </c>
      <c r="AE141" s="28">
        <f t="shared" si="46"/>
        <v>365000</v>
      </c>
      <c r="AF141" s="28">
        <f t="shared" si="46"/>
        <v>365000</v>
      </c>
      <c r="AG141" s="28">
        <f t="shared" si="46"/>
        <v>365000</v>
      </c>
      <c r="AH141" s="28">
        <f t="shared" si="46"/>
        <v>365000</v>
      </c>
      <c r="AI141" s="28">
        <f t="shared" si="46"/>
        <v>365000</v>
      </c>
    </row>
    <row r="142" spans="1:35" x14ac:dyDescent="0.4">
      <c r="A142" t="s">
        <v>184</v>
      </c>
      <c r="B142" s="1">
        <v>800000</v>
      </c>
      <c r="C142" s="1">
        <v>800000</v>
      </c>
      <c r="D142" s="1">
        <v>800000</v>
      </c>
      <c r="E142" s="1">
        <v>800000</v>
      </c>
      <c r="F142" s="1">
        <v>800000</v>
      </c>
      <c r="G142" s="1">
        <v>800000</v>
      </c>
      <c r="H142" s="1">
        <v>800000</v>
      </c>
      <c r="I142" s="1">
        <v>800000</v>
      </c>
      <c r="J142" s="1">
        <v>800000</v>
      </c>
      <c r="K142" s="1">
        <v>800000</v>
      </c>
      <c r="L142" s="1">
        <v>800000</v>
      </c>
      <c r="M142" s="1">
        <v>800000</v>
      </c>
      <c r="N142" s="1">
        <v>800000</v>
      </c>
      <c r="O142" s="1">
        <v>800000</v>
      </c>
      <c r="P142" s="1">
        <v>800000</v>
      </c>
      <c r="Q142" s="1">
        <v>800000</v>
      </c>
      <c r="R142" s="44">
        <v>110000</v>
      </c>
      <c r="S142" s="44">
        <v>110000</v>
      </c>
      <c r="T142" s="44">
        <v>110000</v>
      </c>
      <c r="U142" s="44">
        <v>110000</v>
      </c>
      <c r="V142" s="44">
        <v>110000</v>
      </c>
      <c r="W142" s="44">
        <v>110000</v>
      </c>
      <c r="X142" s="44">
        <v>110000</v>
      </c>
      <c r="Y142" s="44">
        <v>110000</v>
      </c>
      <c r="Z142" s="44">
        <v>110000</v>
      </c>
      <c r="AA142" s="48"/>
      <c r="AB142" s="46"/>
      <c r="AC142" s="46"/>
      <c r="AD142" s="46"/>
      <c r="AE142" s="46"/>
      <c r="AF142" s="46"/>
      <c r="AG142" s="46"/>
      <c r="AH142" s="46"/>
      <c r="AI142" s="46"/>
    </row>
    <row r="143" spans="1:35" x14ac:dyDescent="0.4">
      <c r="A143" t="s">
        <v>183</v>
      </c>
      <c r="R143" s="44">
        <v>55000</v>
      </c>
      <c r="S143" s="44">
        <v>55000</v>
      </c>
      <c r="T143" s="44">
        <v>55000</v>
      </c>
      <c r="U143" s="44">
        <v>55000</v>
      </c>
      <c r="V143" s="44">
        <v>55000</v>
      </c>
      <c r="W143" s="44">
        <v>55000</v>
      </c>
      <c r="X143" s="44">
        <v>55000</v>
      </c>
      <c r="Y143" s="44">
        <v>55000</v>
      </c>
      <c r="Z143" s="44">
        <v>55000</v>
      </c>
      <c r="AA143" s="48"/>
      <c r="AB143" s="46"/>
      <c r="AC143" s="46"/>
      <c r="AD143" s="46"/>
      <c r="AE143" s="46"/>
      <c r="AF143" s="46"/>
      <c r="AG143" s="46"/>
      <c r="AH143" s="46"/>
      <c r="AI143" s="46"/>
    </row>
    <row r="144" spans="1:35" x14ac:dyDescent="0.4">
      <c r="A144" t="s">
        <v>114</v>
      </c>
      <c r="R144" s="44">
        <v>200000</v>
      </c>
      <c r="S144" s="44">
        <v>200000</v>
      </c>
      <c r="T144" s="44">
        <v>200000</v>
      </c>
      <c r="U144" s="44">
        <v>200000</v>
      </c>
      <c r="V144" s="44">
        <v>200000</v>
      </c>
      <c r="W144" s="44">
        <v>200000</v>
      </c>
      <c r="X144" s="44">
        <v>200000</v>
      </c>
      <c r="Y144" s="44">
        <v>200000</v>
      </c>
      <c r="Z144" s="44">
        <v>200000</v>
      </c>
      <c r="AA144" s="44">
        <v>200000</v>
      </c>
      <c r="AB144" s="44">
        <v>150000</v>
      </c>
      <c r="AC144" s="44">
        <v>150000</v>
      </c>
      <c r="AD144" s="44">
        <v>150000</v>
      </c>
      <c r="AE144" s="44">
        <v>150000</v>
      </c>
      <c r="AF144" s="44">
        <v>150000</v>
      </c>
      <c r="AG144" s="44">
        <v>150000</v>
      </c>
      <c r="AH144" s="44">
        <v>150000</v>
      </c>
      <c r="AI144" s="44">
        <v>150000</v>
      </c>
    </row>
    <row r="145" spans="1:35" x14ac:dyDescent="0.4">
      <c r="A145" t="s">
        <v>185</v>
      </c>
      <c r="R145" s="44">
        <v>100000</v>
      </c>
      <c r="S145" s="44">
        <v>100000</v>
      </c>
      <c r="T145" s="44">
        <v>100000</v>
      </c>
      <c r="U145" s="44">
        <v>100000</v>
      </c>
      <c r="V145" s="44">
        <v>100000</v>
      </c>
      <c r="W145" s="44">
        <v>100000</v>
      </c>
      <c r="X145" s="44">
        <v>100000</v>
      </c>
      <c r="Y145" s="44">
        <v>100000</v>
      </c>
      <c r="Z145" s="44">
        <v>100000</v>
      </c>
      <c r="AA145" s="44">
        <v>100000</v>
      </c>
      <c r="AB145" s="44">
        <v>110000</v>
      </c>
      <c r="AC145" s="44">
        <v>110000</v>
      </c>
      <c r="AD145" s="44">
        <v>110000</v>
      </c>
      <c r="AE145" s="44">
        <v>110000</v>
      </c>
      <c r="AF145" s="44">
        <v>110000</v>
      </c>
      <c r="AG145" s="44">
        <v>110000</v>
      </c>
      <c r="AH145" s="44">
        <v>110000</v>
      </c>
      <c r="AI145" s="44">
        <v>110000</v>
      </c>
    </row>
    <row r="146" spans="1:35" x14ac:dyDescent="0.4">
      <c r="A146" t="s">
        <v>186</v>
      </c>
      <c r="R146" s="44"/>
      <c r="S146" s="44"/>
      <c r="T146" s="44">
        <v>20000</v>
      </c>
      <c r="U146" s="44">
        <v>20000</v>
      </c>
      <c r="V146" s="44">
        <v>20000</v>
      </c>
      <c r="W146" s="44">
        <v>20000</v>
      </c>
      <c r="X146" s="44">
        <v>20000</v>
      </c>
      <c r="Y146" s="44">
        <v>20000</v>
      </c>
      <c r="Z146" s="44">
        <v>20000</v>
      </c>
      <c r="AA146" s="44">
        <v>20000</v>
      </c>
      <c r="AB146" s="46"/>
      <c r="AC146" s="46"/>
      <c r="AD146" s="46"/>
      <c r="AE146" s="46"/>
      <c r="AF146" s="46"/>
      <c r="AG146" s="46"/>
      <c r="AH146" s="46"/>
      <c r="AI146" s="46"/>
    </row>
    <row r="147" spans="1:35" x14ac:dyDescent="0.4">
      <c r="A147" t="s">
        <v>187</v>
      </c>
      <c r="R147" s="44"/>
      <c r="S147" s="44"/>
      <c r="T147" s="44">
        <v>5000</v>
      </c>
      <c r="U147" s="44">
        <v>5000</v>
      </c>
      <c r="V147" s="44">
        <v>5000</v>
      </c>
      <c r="W147" s="44">
        <v>5000</v>
      </c>
      <c r="X147" s="44">
        <v>5000</v>
      </c>
      <c r="Y147" s="44">
        <v>5000</v>
      </c>
      <c r="Z147" s="44">
        <v>5000</v>
      </c>
      <c r="AA147" s="44">
        <v>5000</v>
      </c>
      <c r="AB147" s="44">
        <v>5000</v>
      </c>
      <c r="AC147" s="44">
        <v>5000</v>
      </c>
      <c r="AD147" s="44">
        <v>5000</v>
      </c>
      <c r="AE147" s="44">
        <v>5000</v>
      </c>
      <c r="AF147" s="44">
        <v>5000</v>
      </c>
      <c r="AG147" s="44">
        <v>5000</v>
      </c>
      <c r="AH147" s="44">
        <v>5000</v>
      </c>
      <c r="AI147" s="44">
        <v>5000</v>
      </c>
    </row>
    <row r="148" spans="1:35" x14ac:dyDescent="0.4">
      <c r="A148" t="s">
        <v>188</v>
      </c>
      <c r="R148" s="44">
        <v>100000</v>
      </c>
      <c r="S148" s="44">
        <v>100000</v>
      </c>
      <c r="T148" s="44">
        <v>100000</v>
      </c>
      <c r="U148" s="44">
        <v>100000</v>
      </c>
      <c r="V148" s="44">
        <v>100000</v>
      </c>
      <c r="W148" s="44">
        <v>100000</v>
      </c>
      <c r="X148" s="44">
        <v>100000</v>
      </c>
      <c r="Y148" s="44">
        <v>100000</v>
      </c>
      <c r="Z148" s="44">
        <v>100000</v>
      </c>
      <c r="AA148" s="44">
        <v>100000</v>
      </c>
      <c r="AB148" s="44">
        <v>100000</v>
      </c>
      <c r="AC148" s="44">
        <v>100000</v>
      </c>
      <c r="AD148" s="44">
        <v>100000</v>
      </c>
      <c r="AE148" s="44">
        <v>100000</v>
      </c>
      <c r="AF148" s="44">
        <v>100000</v>
      </c>
      <c r="AG148" s="44">
        <v>100000</v>
      </c>
      <c r="AH148" s="44">
        <v>100000</v>
      </c>
      <c r="AI148" s="44">
        <v>100000</v>
      </c>
    </row>
    <row r="151" spans="1:35" x14ac:dyDescent="0.4">
      <c r="A151" s="21" t="s">
        <v>149</v>
      </c>
      <c r="B151" s="28">
        <v>3976000</v>
      </c>
      <c r="C151" s="28">
        <v>4676000</v>
      </c>
      <c r="D151" s="28">
        <v>4576000</v>
      </c>
      <c r="E151" s="28">
        <v>5876000</v>
      </c>
      <c r="F151" s="28">
        <v>6380000</v>
      </c>
      <c r="G151" s="28">
        <v>6320000</v>
      </c>
      <c r="H151" s="28">
        <v>6320000</v>
      </c>
      <c r="I151" s="28">
        <v>5764000</v>
      </c>
      <c r="J151" s="28">
        <v>5500000</v>
      </c>
      <c r="K151" s="28">
        <v>5170000</v>
      </c>
      <c r="L151" s="28">
        <v>5170000</v>
      </c>
      <c r="M151" s="28">
        <v>5170000</v>
      </c>
      <c r="N151" s="28">
        <v>5170000</v>
      </c>
      <c r="O151" s="28">
        <v>5170000</v>
      </c>
      <c r="P151" s="28">
        <v>5170000</v>
      </c>
      <c r="Q151" s="28">
        <v>5881000</v>
      </c>
      <c r="R151" s="28">
        <v>5554000</v>
      </c>
      <c r="S151" s="28">
        <v>5554000</v>
      </c>
      <c r="T151" s="28">
        <v>5700000</v>
      </c>
      <c r="U151" s="28">
        <v>5700000</v>
      </c>
      <c r="V151" s="28">
        <v>6000000</v>
      </c>
      <c r="W151" s="28">
        <v>6000000</v>
      </c>
      <c r="X151" s="28">
        <v>6000000</v>
      </c>
      <c r="Y151" s="28">
        <v>6000000</v>
      </c>
      <c r="Z151" s="28">
        <v>5400000</v>
      </c>
      <c r="AA151" s="28">
        <v>5114467</v>
      </c>
      <c r="AB151" s="28">
        <v>5825000</v>
      </c>
      <c r="AC151" s="28">
        <v>5380000</v>
      </c>
      <c r="AD151" s="28">
        <v>5380000</v>
      </c>
      <c r="AE151" s="28">
        <v>5380000</v>
      </c>
      <c r="AF151" s="28">
        <v>5380000</v>
      </c>
      <c r="AG151" s="28">
        <v>5380000</v>
      </c>
      <c r="AH151" s="28">
        <v>5380000</v>
      </c>
      <c r="AI151" s="28">
        <v>5380000</v>
      </c>
    </row>
    <row r="152" spans="1:35" x14ac:dyDescent="0.4">
      <c r="A152" t="s">
        <v>163</v>
      </c>
    </row>
    <row r="153" spans="1:35" x14ac:dyDescent="0.4">
      <c r="A153" t="s">
        <v>163</v>
      </c>
    </row>
    <row r="158" spans="1:35" x14ac:dyDescent="0.4">
      <c r="A158" s="21" t="s">
        <v>147</v>
      </c>
      <c r="B158" s="28">
        <v>410000</v>
      </c>
      <c r="C158" s="28">
        <v>410000</v>
      </c>
      <c r="D158" s="28">
        <v>410000</v>
      </c>
      <c r="E158" s="28">
        <v>410000</v>
      </c>
      <c r="F158" s="28">
        <v>430000</v>
      </c>
      <c r="G158" s="28">
        <v>430000</v>
      </c>
      <c r="H158" s="28">
        <v>430000</v>
      </c>
      <c r="I158" s="28">
        <v>430000</v>
      </c>
      <c r="J158" s="28">
        <v>380000</v>
      </c>
      <c r="K158" s="28">
        <v>380000</v>
      </c>
      <c r="L158" s="28">
        <f t="shared" ref="L158" si="47">SUM(L159:L160)</f>
        <v>380000</v>
      </c>
      <c r="M158" s="28">
        <f>SUM(M159:M163)</f>
        <v>330000</v>
      </c>
      <c r="N158" s="28">
        <f t="shared" ref="N158:V158" si="48">SUM(N159:N163)</f>
        <v>330000</v>
      </c>
      <c r="O158" s="28">
        <f t="shared" si="48"/>
        <v>330000</v>
      </c>
      <c r="P158" s="28">
        <f t="shared" si="48"/>
        <v>330000</v>
      </c>
      <c r="Q158" s="28">
        <f t="shared" si="48"/>
        <v>330000</v>
      </c>
      <c r="R158" s="28">
        <f t="shared" si="48"/>
        <v>330000</v>
      </c>
      <c r="S158" s="28">
        <f t="shared" si="48"/>
        <v>330000</v>
      </c>
      <c r="T158" s="28">
        <f t="shared" si="48"/>
        <v>330000</v>
      </c>
      <c r="U158" s="28">
        <f t="shared" si="48"/>
        <v>330000</v>
      </c>
      <c r="V158" s="28">
        <f t="shared" si="48"/>
        <v>330000</v>
      </c>
      <c r="W158" s="28">
        <f t="shared" ref="W158:X158" si="49">SUM(W159:W163)</f>
        <v>330000</v>
      </c>
      <c r="X158" s="28">
        <f t="shared" si="49"/>
        <v>330000</v>
      </c>
      <c r="Y158" s="28">
        <f t="shared" ref="Y158:Z158" si="50">SUM(Y159:Y163)</f>
        <v>330000</v>
      </c>
      <c r="Z158" s="28">
        <f t="shared" si="50"/>
        <v>530000</v>
      </c>
      <c r="AA158" s="28">
        <f t="shared" ref="AA158:AB158" si="51">SUM(AA159:AA163)</f>
        <v>530000</v>
      </c>
      <c r="AB158" s="28">
        <f t="shared" si="51"/>
        <v>530000</v>
      </c>
      <c r="AC158" s="28">
        <f t="shared" ref="AC158:AD158" si="52">SUM(AC159:AC163)</f>
        <v>530000</v>
      </c>
      <c r="AD158" s="28">
        <f t="shared" si="52"/>
        <v>530000</v>
      </c>
      <c r="AE158" s="28">
        <f t="shared" ref="AE158:AI158" si="53">SUM(AE159:AE163)</f>
        <v>530000</v>
      </c>
      <c r="AF158" s="28">
        <f t="shared" si="53"/>
        <v>530000</v>
      </c>
      <c r="AG158" s="28">
        <f t="shared" si="53"/>
        <v>530000</v>
      </c>
      <c r="AH158" s="28">
        <f t="shared" si="53"/>
        <v>530000</v>
      </c>
      <c r="AI158" s="28">
        <f t="shared" si="53"/>
        <v>530000</v>
      </c>
    </row>
    <row r="159" spans="1:35" x14ac:dyDescent="0.4">
      <c r="A159" t="s">
        <v>164</v>
      </c>
      <c r="B159" s="1">
        <v>410000</v>
      </c>
      <c r="C159" s="1">
        <v>410000</v>
      </c>
      <c r="D159" s="1">
        <v>410000</v>
      </c>
      <c r="E159" s="1">
        <v>410000</v>
      </c>
      <c r="F159" s="1">
        <v>430000</v>
      </c>
      <c r="G159" s="1">
        <v>430000</v>
      </c>
      <c r="H159" s="1">
        <v>430000</v>
      </c>
      <c r="I159" s="1">
        <v>430000</v>
      </c>
      <c r="J159" s="1">
        <v>380000</v>
      </c>
      <c r="K159" s="1">
        <v>380000</v>
      </c>
      <c r="L159" s="1">
        <v>380000</v>
      </c>
      <c r="M159" s="1">
        <v>250000</v>
      </c>
      <c r="N159" s="1">
        <v>250000</v>
      </c>
      <c r="O159" s="1">
        <v>250000</v>
      </c>
      <c r="P159" s="1">
        <v>250000</v>
      </c>
      <c r="Q159" s="1">
        <v>250000</v>
      </c>
      <c r="R159" s="1">
        <v>250000</v>
      </c>
      <c r="S159" s="1">
        <v>250000</v>
      </c>
      <c r="T159" s="1">
        <v>250000</v>
      </c>
      <c r="U159" s="1">
        <v>250000</v>
      </c>
      <c r="V159" s="1">
        <v>250000</v>
      </c>
      <c r="W159" s="1">
        <v>250000</v>
      </c>
      <c r="X159" s="1">
        <v>250000</v>
      </c>
      <c r="Y159" s="1">
        <v>250000</v>
      </c>
      <c r="Z159" s="1">
        <v>250000</v>
      </c>
      <c r="AA159" s="1">
        <v>250000</v>
      </c>
      <c r="AB159" s="1">
        <v>250000</v>
      </c>
      <c r="AC159" s="1">
        <v>250000</v>
      </c>
      <c r="AD159" s="1">
        <v>250000</v>
      </c>
      <c r="AE159" s="1">
        <v>250000</v>
      </c>
      <c r="AF159" s="1">
        <v>250000</v>
      </c>
      <c r="AG159" s="1">
        <v>250000</v>
      </c>
      <c r="AH159" s="1">
        <v>250000</v>
      </c>
      <c r="AI159" s="1">
        <v>250000</v>
      </c>
    </row>
    <row r="160" spans="1:35" x14ac:dyDescent="0.4">
      <c r="A160" t="s">
        <v>165</v>
      </c>
      <c r="M160" s="1">
        <v>30000</v>
      </c>
      <c r="N160" s="1">
        <v>30000</v>
      </c>
      <c r="O160" s="1">
        <v>30000</v>
      </c>
      <c r="P160" s="1">
        <v>30000</v>
      </c>
      <c r="Q160" s="1">
        <v>30000</v>
      </c>
      <c r="R160" s="1">
        <v>30000</v>
      </c>
      <c r="S160" s="1">
        <v>30000</v>
      </c>
      <c r="T160" s="1">
        <v>30000</v>
      </c>
      <c r="U160" s="1">
        <v>30000</v>
      </c>
      <c r="V160" s="1">
        <v>30000</v>
      </c>
      <c r="W160" s="1">
        <v>30000</v>
      </c>
      <c r="X160" s="1">
        <v>30000</v>
      </c>
      <c r="Y160" s="1">
        <v>30000</v>
      </c>
      <c r="Z160" s="1">
        <v>30000</v>
      </c>
      <c r="AA160" s="1">
        <v>30000</v>
      </c>
      <c r="AB160" s="1">
        <v>30000</v>
      </c>
      <c r="AC160" s="1">
        <v>30000</v>
      </c>
      <c r="AD160" s="1">
        <v>30000</v>
      </c>
      <c r="AE160" s="1">
        <v>30000</v>
      </c>
      <c r="AF160" s="1">
        <v>30000</v>
      </c>
      <c r="AG160" s="1">
        <v>30000</v>
      </c>
      <c r="AH160" s="1">
        <v>30000</v>
      </c>
      <c r="AI160" s="1">
        <v>30000</v>
      </c>
    </row>
    <row r="161" spans="1:35" x14ac:dyDescent="0.4">
      <c r="A161" t="s">
        <v>166</v>
      </c>
      <c r="M161" s="1">
        <v>50000</v>
      </c>
      <c r="N161" s="1">
        <v>50000</v>
      </c>
      <c r="O161" s="1">
        <v>50000</v>
      </c>
      <c r="P161" s="1">
        <v>50000</v>
      </c>
      <c r="Q161" s="1">
        <v>50000</v>
      </c>
      <c r="R161" s="1">
        <v>50000</v>
      </c>
      <c r="S161" s="1">
        <v>50000</v>
      </c>
      <c r="T161" s="1">
        <v>50000</v>
      </c>
      <c r="U161" s="1">
        <v>50000</v>
      </c>
      <c r="V161" s="1">
        <v>50000</v>
      </c>
      <c r="W161" s="1">
        <v>50000</v>
      </c>
      <c r="X161" s="1">
        <v>50000</v>
      </c>
      <c r="Y161" s="1">
        <v>50000</v>
      </c>
      <c r="Z161" s="1">
        <v>50000</v>
      </c>
      <c r="AA161" s="1">
        <v>50000</v>
      </c>
      <c r="AB161" s="1">
        <v>50000</v>
      </c>
      <c r="AC161" s="1">
        <v>50000</v>
      </c>
      <c r="AD161" s="1">
        <v>50000</v>
      </c>
      <c r="AE161" s="1">
        <v>50000</v>
      </c>
      <c r="AF161" s="1">
        <v>50000</v>
      </c>
      <c r="AG161" s="1">
        <v>50000</v>
      </c>
      <c r="AH161" s="1">
        <v>50000</v>
      </c>
      <c r="AI161" s="1">
        <v>50000</v>
      </c>
    </row>
    <row r="162" spans="1:35" x14ac:dyDescent="0.4">
      <c r="A162" t="s">
        <v>190</v>
      </c>
      <c r="N162" s="1"/>
      <c r="O162" s="1"/>
      <c r="P162" s="1"/>
      <c r="Q162" s="1"/>
      <c r="R162" s="1"/>
      <c r="S162" s="1"/>
      <c r="T162" s="1"/>
      <c r="U162" s="1"/>
      <c r="V162" s="1"/>
      <c r="Z162" s="1">
        <v>100000</v>
      </c>
      <c r="AA162" s="1">
        <v>100000</v>
      </c>
      <c r="AB162" s="1">
        <v>100000</v>
      </c>
      <c r="AC162" s="1">
        <v>100000</v>
      </c>
      <c r="AD162" s="1">
        <v>100000</v>
      </c>
      <c r="AE162" s="1">
        <v>100000</v>
      </c>
      <c r="AF162" s="1">
        <v>100000</v>
      </c>
      <c r="AG162" s="1">
        <v>100000</v>
      </c>
      <c r="AH162" s="1">
        <v>100000</v>
      </c>
      <c r="AI162" s="1">
        <v>100000</v>
      </c>
    </row>
    <row r="163" spans="1:35" x14ac:dyDescent="0.4">
      <c r="A163" t="s">
        <v>191</v>
      </c>
      <c r="N163" s="1"/>
      <c r="O163" s="1"/>
      <c r="P163" s="1"/>
      <c r="Q163" s="1"/>
      <c r="R163" s="1"/>
      <c r="S163" s="1"/>
      <c r="T163" s="1"/>
      <c r="U163" s="1"/>
      <c r="V163" s="1"/>
      <c r="Z163" s="1">
        <v>100000</v>
      </c>
      <c r="AA163" s="1">
        <v>100000</v>
      </c>
      <c r="AB163" s="1">
        <v>100000</v>
      </c>
      <c r="AC163" s="1">
        <v>100000</v>
      </c>
      <c r="AD163" s="1">
        <v>100000</v>
      </c>
      <c r="AE163" s="1">
        <v>100000</v>
      </c>
      <c r="AF163" s="1">
        <v>100000</v>
      </c>
      <c r="AG163" s="1">
        <v>100000</v>
      </c>
      <c r="AH163" s="1">
        <v>100000</v>
      </c>
      <c r="AI163" s="1">
        <v>100000</v>
      </c>
    </row>
    <row r="166" spans="1:35" x14ac:dyDescent="0.4">
      <c r="A166" s="39" t="s">
        <v>167</v>
      </c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>
        <f t="shared" ref="M166:Z166" si="54">M45+M47+M51+M56+M58+M63+M65+M67+M69+M73+M75+M79+M89+M93+M96+M109+M120+M135+M141+M151+M158</f>
        <v>11884300</v>
      </c>
      <c r="N166" s="40">
        <f t="shared" si="54"/>
        <v>11884300</v>
      </c>
      <c r="O166" s="40">
        <f t="shared" si="54"/>
        <v>11884300</v>
      </c>
      <c r="P166" s="40">
        <f t="shared" si="54"/>
        <v>11924300</v>
      </c>
      <c r="Q166" s="40">
        <f t="shared" si="54"/>
        <v>12641300</v>
      </c>
      <c r="R166" s="40">
        <f t="shared" si="54"/>
        <v>11748500</v>
      </c>
      <c r="S166" s="40">
        <f t="shared" si="54"/>
        <v>11698500</v>
      </c>
      <c r="T166" s="40">
        <f t="shared" si="54"/>
        <v>11869500</v>
      </c>
      <c r="U166" s="40">
        <f t="shared" si="54"/>
        <v>11975000</v>
      </c>
      <c r="V166" s="40">
        <f t="shared" si="54"/>
        <v>12275000</v>
      </c>
      <c r="W166" s="40">
        <f t="shared" si="54"/>
        <v>12294500</v>
      </c>
      <c r="X166" s="40">
        <f t="shared" si="54"/>
        <v>12269500</v>
      </c>
      <c r="Y166" s="40">
        <f t="shared" si="54"/>
        <v>12269500</v>
      </c>
      <c r="Z166" s="40">
        <f t="shared" si="54"/>
        <v>11519500</v>
      </c>
      <c r="AA166" s="40">
        <f t="shared" ref="AA166:AB166" si="55">AA45+AA47+AA51+AA56+AA58+AA63+AA65+AA67+AA69+AA73+AA75+AA79+AA89+AA93+AA96+AA109+AA120+AA135+AA141+AA151+AA158</f>
        <v>11338967</v>
      </c>
      <c r="AB166" s="40">
        <f t="shared" si="55"/>
        <v>12669500</v>
      </c>
      <c r="AC166" s="40">
        <f t="shared" ref="AC166:AD166" si="56">AC45+AC47+AC51+AC56+AC58+AC63+AC65+AC67+AC69+AC73+AC75+AC79+AC89+AC93+AC96+AC109+AC120+AC135+AC141+AC151+AC158</f>
        <v>12474500</v>
      </c>
      <c r="AD166" s="40">
        <f t="shared" si="56"/>
        <v>12474500</v>
      </c>
      <c r="AE166" s="40">
        <f t="shared" ref="AE166:AI166" si="57">AE45+AE47+AE51+AE56+AE58+AE63+AE65+AE67+AE69+AE73+AE75+AE79+AE89+AE93+AE96+AE109+AE120+AE135+AE141+AE151+AE158</f>
        <v>12499500</v>
      </c>
      <c r="AF166" s="40">
        <f t="shared" si="57"/>
        <v>12474500</v>
      </c>
      <c r="AG166" s="40">
        <f t="shared" si="57"/>
        <v>12474500</v>
      </c>
      <c r="AH166" s="40">
        <f t="shared" si="57"/>
        <v>12474500</v>
      </c>
      <c r="AI166" s="40">
        <f t="shared" si="57"/>
        <v>12474500</v>
      </c>
    </row>
  </sheetData>
  <phoneticPr fontId="1"/>
  <pageMargins left="0.25" right="0.25" top="0.75" bottom="0.75" header="0.3" footer="0.3"/>
  <pageSetup paperSize="9" scale="68" fitToHeight="0" orientation="landscape" r:id="rId1"/>
  <rowBreaks count="1" manualBreakCount="1">
    <brk id="65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38EA3-36B7-4EEF-B507-4D850A90D343}">
  <sheetPr codeName="Sheet1">
    <pageSetUpPr fitToPage="1"/>
  </sheetPr>
  <dimension ref="A1:N140"/>
  <sheetViews>
    <sheetView workbookViewId="0">
      <selection activeCell="P18" sqref="P18"/>
    </sheetView>
  </sheetViews>
  <sheetFormatPr defaultRowHeight="18.75" x14ac:dyDescent="0.4"/>
  <cols>
    <col min="1" max="1" width="20.875" style="11" customWidth="1"/>
    <col min="2" max="13" width="10" bestFit="1" customWidth="1"/>
    <col min="14" max="15" width="11.125" bestFit="1" customWidth="1"/>
  </cols>
  <sheetData>
    <row r="1" spans="1:14" x14ac:dyDescent="0.4">
      <c r="A1" s="11" t="s">
        <v>49</v>
      </c>
    </row>
    <row r="3" spans="1:14" x14ac:dyDescent="0.4">
      <c r="A3" s="18"/>
      <c r="B3" s="19" t="s">
        <v>50</v>
      </c>
      <c r="C3" s="19" t="s">
        <v>51</v>
      </c>
      <c r="D3" s="19" t="s">
        <v>52</v>
      </c>
      <c r="E3" s="19" t="s">
        <v>53</v>
      </c>
      <c r="F3" s="19" t="s">
        <v>54</v>
      </c>
      <c r="G3" s="19" t="s">
        <v>55</v>
      </c>
      <c r="H3" s="19" t="s">
        <v>56</v>
      </c>
      <c r="I3" s="19" t="s">
        <v>57</v>
      </c>
      <c r="J3" s="19" t="s">
        <v>58</v>
      </c>
      <c r="K3" s="19" t="s">
        <v>59</v>
      </c>
      <c r="L3" s="19" t="s">
        <v>60</v>
      </c>
      <c r="M3" s="19" t="s">
        <v>61</v>
      </c>
      <c r="N3" s="12"/>
    </row>
    <row r="4" spans="1:14" x14ac:dyDescent="0.4">
      <c r="A4" s="15" t="s">
        <v>48</v>
      </c>
      <c r="B4" s="16">
        <v>1900000</v>
      </c>
      <c r="C4" s="17">
        <v>1900000</v>
      </c>
      <c r="D4" s="17">
        <v>1900000</v>
      </c>
      <c r="E4" s="17">
        <v>1900000</v>
      </c>
      <c r="F4" s="17">
        <v>1900000</v>
      </c>
      <c r="G4" s="17">
        <v>1900000</v>
      </c>
      <c r="H4" s="17">
        <v>1900000</v>
      </c>
      <c r="I4" s="17">
        <v>1900000</v>
      </c>
      <c r="J4" s="17">
        <v>1900000</v>
      </c>
      <c r="K4" s="17">
        <v>1900000</v>
      </c>
      <c r="L4" s="17">
        <v>1900000</v>
      </c>
      <c r="M4" s="17">
        <v>1900000</v>
      </c>
    </row>
    <row r="5" spans="1:14" x14ac:dyDescent="0.4">
      <c r="A5" s="13" t="s">
        <v>47</v>
      </c>
      <c r="B5" s="9">
        <v>50000</v>
      </c>
      <c r="C5" s="8">
        <v>50000</v>
      </c>
      <c r="D5" s="8">
        <v>50000</v>
      </c>
      <c r="E5" s="8">
        <v>50000</v>
      </c>
      <c r="F5" s="8">
        <v>50000</v>
      </c>
      <c r="G5" s="8">
        <v>50000</v>
      </c>
      <c r="H5" s="8">
        <v>50000</v>
      </c>
      <c r="I5" s="8">
        <v>50000</v>
      </c>
      <c r="J5" s="8">
        <v>50000</v>
      </c>
      <c r="K5" s="8">
        <v>50000</v>
      </c>
      <c r="L5" s="8">
        <v>50000</v>
      </c>
      <c r="M5" s="8">
        <v>50000</v>
      </c>
    </row>
    <row r="6" spans="1:14" ht="19.5" thickBot="1" x14ac:dyDescent="0.45">
      <c r="A6" s="15" t="s">
        <v>46</v>
      </c>
      <c r="B6" s="16">
        <v>60000</v>
      </c>
      <c r="C6" s="17">
        <v>60000</v>
      </c>
      <c r="D6" s="17">
        <v>60000</v>
      </c>
      <c r="E6" s="17">
        <v>60000</v>
      </c>
      <c r="F6" s="17">
        <v>60000</v>
      </c>
      <c r="G6" s="17">
        <v>60000</v>
      </c>
      <c r="H6" s="17">
        <v>60000</v>
      </c>
      <c r="I6" s="17">
        <v>60000</v>
      </c>
      <c r="J6" s="17">
        <v>60000</v>
      </c>
      <c r="K6" s="17">
        <v>60000</v>
      </c>
      <c r="L6" s="17">
        <v>60000</v>
      </c>
      <c r="M6" s="17">
        <v>60000</v>
      </c>
    </row>
    <row r="7" spans="1:14" ht="20.25" thickTop="1" thickBot="1" x14ac:dyDescent="0.45">
      <c r="A7" s="13" t="s">
        <v>45</v>
      </c>
      <c r="B7" s="9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7">
        <v>0</v>
      </c>
      <c r="N7" s="10" t="s">
        <v>2</v>
      </c>
    </row>
    <row r="8" spans="1:14" ht="20.25" thickTop="1" thickBot="1" x14ac:dyDescent="0.45">
      <c r="A8" s="14" t="s">
        <v>44</v>
      </c>
      <c r="B8" s="5">
        <f t="shared" ref="B8:M8" si="0">SUM(B4:B7)</f>
        <v>2010000</v>
      </c>
      <c r="C8" s="4">
        <f t="shared" si="0"/>
        <v>2010000</v>
      </c>
      <c r="D8" s="4">
        <f t="shared" si="0"/>
        <v>2010000</v>
      </c>
      <c r="E8" s="4">
        <f t="shared" si="0"/>
        <v>2010000</v>
      </c>
      <c r="F8" s="4">
        <f t="shared" si="0"/>
        <v>2010000</v>
      </c>
      <c r="G8" s="4">
        <f t="shared" si="0"/>
        <v>2010000</v>
      </c>
      <c r="H8" s="4">
        <f t="shared" si="0"/>
        <v>2010000</v>
      </c>
      <c r="I8" s="4">
        <f t="shared" si="0"/>
        <v>2010000</v>
      </c>
      <c r="J8" s="4">
        <f t="shared" si="0"/>
        <v>2010000</v>
      </c>
      <c r="K8" s="4">
        <f t="shared" si="0"/>
        <v>2010000</v>
      </c>
      <c r="L8" s="4">
        <f t="shared" si="0"/>
        <v>2010000</v>
      </c>
      <c r="M8" s="3">
        <f t="shared" si="0"/>
        <v>2010000</v>
      </c>
      <c r="N8" s="2">
        <f>SUM(B8:M8)</f>
        <v>24120000</v>
      </c>
    </row>
    <row r="9" spans="1:14" ht="19.5" thickTop="1" x14ac:dyDescent="0.4">
      <c r="A9" s="13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4" x14ac:dyDescent="0.4">
      <c r="A10" s="13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4" x14ac:dyDescent="0.4">
      <c r="A11" s="13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4" x14ac:dyDescent="0.4">
      <c r="A12" s="13" t="s">
        <v>43</v>
      </c>
      <c r="B12" s="9">
        <f t="shared" ref="B12:M12" si="1">B5*0.6</f>
        <v>30000</v>
      </c>
      <c r="C12" s="8">
        <f t="shared" si="1"/>
        <v>30000</v>
      </c>
      <c r="D12" s="8">
        <f t="shared" si="1"/>
        <v>30000</v>
      </c>
      <c r="E12" s="8">
        <f t="shared" si="1"/>
        <v>30000</v>
      </c>
      <c r="F12" s="8">
        <f t="shared" si="1"/>
        <v>30000</v>
      </c>
      <c r="G12" s="8">
        <f t="shared" si="1"/>
        <v>30000</v>
      </c>
      <c r="H12" s="8">
        <f t="shared" si="1"/>
        <v>30000</v>
      </c>
      <c r="I12" s="8">
        <f t="shared" si="1"/>
        <v>30000</v>
      </c>
      <c r="J12" s="8">
        <f t="shared" si="1"/>
        <v>30000</v>
      </c>
      <c r="K12" s="8">
        <f t="shared" si="1"/>
        <v>30000</v>
      </c>
      <c r="L12" s="8">
        <f t="shared" si="1"/>
        <v>30000</v>
      </c>
      <c r="M12" s="8">
        <f t="shared" si="1"/>
        <v>30000</v>
      </c>
    </row>
    <row r="13" spans="1:14" x14ac:dyDescent="0.4">
      <c r="A13" s="13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4" x14ac:dyDescent="0.4">
      <c r="A14" s="15" t="s">
        <v>42</v>
      </c>
      <c r="B14" s="16">
        <v>700000</v>
      </c>
      <c r="C14" s="17">
        <v>700000</v>
      </c>
      <c r="D14" s="17">
        <v>700000</v>
      </c>
      <c r="E14" s="17">
        <v>700000</v>
      </c>
      <c r="F14" s="17">
        <v>700000</v>
      </c>
      <c r="G14" s="17">
        <v>700000</v>
      </c>
      <c r="H14" s="17">
        <v>700000</v>
      </c>
      <c r="I14" s="17">
        <v>700000</v>
      </c>
      <c r="J14" s="17">
        <v>700000</v>
      </c>
      <c r="K14" s="17">
        <v>700000</v>
      </c>
      <c r="L14" s="17">
        <v>700000</v>
      </c>
      <c r="M14" s="17">
        <v>700000</v>
      </c>
    </row>
    <row r="15" spans="1:14" x14ac:dyDescent="0.4">
      <c r="A15" s="13" t="s">
        <v>41</v>
      </c>
      <c r="B15" s="9">
        <v>92000</v>
      </c>
      <c r="C15" s="8">
        <v>92000</v>
      </c>
      <c r="D15" s="8">
        <v>92000</v>
      </c>
      <c r="E15" s="8">
        <v>92000</v>
      </c>
      <c r="F15" s="8">
        <v>92000</v>
      </c>
      <c r="G15" s="8">
        <v>92000</v>
      </c>
      <c r="H15" s="8">
        <v>92000</v>
      </c>
      <c r="I15" s="8">
        <v>92000</v>
      </c>
      <c r="J15" s="8">
        <v>162000</v>
      </c>
      <c r="K15" s="8">
        <v>92000</v>
      </c>
      <c r="L15" s="8">
        <v>92000</v>
      </c>
      <c r="M15" s="8">
        <v>92000</v>
      </c>
    </row>
    <row r="16" spans="1:14" x14ac:dyDescent="0.4">
      <c r="A16" s="15" t="s">
        <v>40</v>
      </c>
      <c r="B16" s="16">
        <v>150000</v>
      </c>
      <c r="C16" s="17">
        <v>150000</v>
      </c>
      <c r="D16" s="17">
        <v>150000</v>
      </c>
      <c r="E16" s="17">
        <v>150000</v>
      </c>
      <c r="F16" s="17">
        <v>150000</v>
      </c>
      <c r="G16" s="17">
        <v>150000</v>
      </c>
      <c r="H16" s="17">
        <v>150000</v>
      </c>
      <c r="I16" s="17">
        <v>150000</v>
      </c>
      <c r="J16" s="17">
        <v>150000</v>
      </c>
      <c r="K16" s="17">
        <v>150000</v>
      </c>
      <c r="L16" s="17">
        <v>150000</v>
      </c>
      <c r="M16" s="17">
        <v>150000</v>
      </c>
    </row>
    <row r="17" spans="1:13" x14ac:dyDescent="0.4">
      <c r="A17" s="13" t="s">
        <v>39</v>
      </c>
      <c r="B17" s="9">
        <f t="shared" ref="B17:M17" si="2">(B4+B5)*0.1</f>
        <v>195000</v>
      </c>
      <c r="C17" s="8">
        <f t="shared" si="2"/>
        <v>195000</v>
      </c>
      <c r="D17" s="8">
        <f t="shared" si="2"/>
        <v>195000</v>
      </c>
      <c r="E17" s="8">
        <f t="shared" si="2"/>
        <v>195000</v>
      </c>
      <c r="F17" s="8">
        <f t="shared" si="2"/>
        <v>195000</v>
      </c>
      <c r="G17" s="8">
        <f t="shared" si="2"/>
        <v>195000</v>
      </c>
      <c r="H17" s="8">
        <f t="shared" si="2"/>
        <v>195000</v>
      </c>
      <c r="I17" s="8">
        <f t="shared" si="2"/>
        <v>195000</v>
      </c>
      <c r="J17" s="8">
        <f t="shared" si="2"/>
        <v>195000</v>
      </c>
      <c r="K17" s="8">
        <f t="shared" si="2"/>
        <v>195000</v>
      </c>
      <c r="L17" s="8">
        <f t="shared" si="2"/>
        <v>195000</v>
      </c>
      <c r="M17" s="8">
        <f t="shared" si="2"/>
        <v>195000</v>
      </c>
    </row>
    <row r="18" spans="1:13" x14ac:dyDescent="0.4">
      <c r="A18" s="13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4">
      <c r="A19" s="13" t="s">
        <v>38</v>
      </c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4">
      <c r="A20" s="15" t="s">
        <v>37</v>
      </c>
      <c r="B20" s="16">
        <v>2000</v>
      </c>
      <c r="C20" s="17">
        <v>2000</v>
      </c>
      <c r="D20" s="17">
        <v>2000</v>
      </c>
      <c r="E20" s="17">
        <v>2000</v>
      </c>
      <c r="F20" s="17">
        <v>2000</v>
      </c>
      <c r="G20" s="17">
        <v>2000</v>
      </c>
      <c r="H20" s="17">
        <v>2000</v>
      </c>
      <c r="I20" s="17">
        <v>2000</v>
      </c>
      <c r="J20" s="17">
        <v>2000</v>
      </c>
      <c r="K20" s="17">
        <v>2000</v>
      </c>
      <c r="L20" s="17">
        <v>2000</v>
      </c>
      <c r="M20" s="17">
        <v>2000</v>
      </c>
    </row>
    <row r="21" spans="1:13" x14ac:dyDescent="0.4">
      <c r="A21" s="13" t="s">
        <v>36</v>
      </c>
      <c r="B21" s="9">
        <v>17000</v>
      </c>
      <c r="C21" s="8">
        <v>17000</v>
      </c>
      <c r="D21" s="8">
        <v>17000</v>
      </c>
      <c r="E21" s="8">
        <v>17000</v>
      </c>
      <c r="F21" s="8">
        <v>17000</v>
      </c>
      <c r="G21" s="8">
        <v>17000</v>
      </c>
      <c r="H21" s="8">
        <v>17000</v>
      </c>
      <c r="I21" s="8">
        <v>17000</v>
      </c>
      <c r="J21" s="8">
        <v>17000</v>
      </c>
      <c r="K21" s="8">
        <v>17000</v>
      </c>
      <c r="L21" s="8">
        <v>17000</v>
      </c>
      <c r="M21" s="8">
        <v>17000</v>
      </c>
    </row>
    <row r="22" spans="1:13" x14ac:dyDescent="0.4">
      <c r="A22" s="15" t="s">
        <v>35</v>
      </c>
      <c r="B22" s="16">
        <v>220000</v>
      </c>
      <c r="C22" s="17">
        <v>220000</v>
      </c>
      <c r="D22" s="17">
        <v>220000</v>
      </c>
      <c r="E22" s="17">
        <v>220000</v>
      </c>
      <c r="F22" s="17">
        <v>220000</v>
      </c>
      <c r="G22" s="17">
        <v>220000</v>
      </c>
      <c r="H22" s="17">
        <v>220000</v>
      </c>
      <c r="I22" s="17">
        <v>220000</v>
      </c>
      <c r="J22" s="17">
        <v>220000</v>
      </c>
      <c r="K22" s="17">
        <v>220000</v>
      </c>
      <c r="L22" s="17">
        <v>220000</v>
      </c>
      <c r="M22" s="17">
        <v>220000</v>
      </c>
    </row>
    <row r="23" spans="1:13" x14ac:dyDescent="0.4">
      <c r="A23" s="13" t="s">
        <v>34</v>
      </c>
      <c r="B23" s="9">
        <v>33000</v>
      </c>
      <c r="C23" s="8">
        <v>33000</v>
      </c>
      <c r="D23" s="8">
        <v>33000</v>
      </c>
      <c r="E23" s="8">
        <v>33000</v>
      </c>
      <c r="F23" s="8">
        <v>33000</v>
      </c>
      <c r="G23" s="8">
        <v>33000</v>
      </c>
      <c r="H23" s="8">
        <v>33000</v>
      </c>
      <c r="I23" s="8">
        <v>33000</v>
      </c>
      <c r="J23" s="8">
        <v>33000</v>
      </c>
      <c r="K23" s="8">
        <v>33000</v>
      </c>
      <c r="L23" s="8">
        <v>33000</v>
      </c>
      <c r="M23" s="8">
        <v>33000</v>
      </c>
    </row>
    <row r="24" spans="1:13" x14ac:dyDescent="0.4">
      <c r="A24" s="15" t="s">
        <v>33</v>
      </c>
      <c r="B24" s="16">
        <v>3000</v>
      </c>
      <c r="C24" s="17">
        <v>3000</v>
      </c>
      <c r="D24" s="17">
        <v>3000</v>
      </c>
      <c r="E24" s="17">
        <v>3000</v>
      </c>
      <c r="F24" s="17">
        <v>3000</v>
      </c>
      <c r="G24" s="17">
        <v>3000</v>
      </c>
      <c r="H24" s="17">
        <v>3000</v>
      </c>
      <c r="I24" s="17">
        <v>3000</v>
      </c>
      <c r="J24" s="17">
        <v>3000</v>
      </c>
      <c r="K24" s="17">
        <v>3000</v>
      </c>
      <c r="L24" s="17">
        <v>3000</v>
      </c>
      <c r="M24" s="17">
        <v>3000</v>
      </c>
    </row>
    <row r="25" spans="1:13" x14ac:dyDescent="0.4">
      <c r="A25" s="13"/>
      <c r="B25" s="9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4">
      <c r="A26" s="13" t="s">
        <v>32</v>
      </c>
      <c r="B26" s="9">
        <v>10000</v>
      </c>
      <c r="C26" s="8">
        <v>10000</v>
      </c>
      <c r="D26" s="8">
        <v>10000</v>
      </c>
      <c r="E26" s="8">
        <v>10000</v>
      </c>
      <c r="F26" s="8">
        <v>10000</v>
      </c>
      <c r="G26" s="8">
        <v>10000</v>
      </c>
      <c r="H26" s="8">
        <v>10000</v>
      </c>
      <c r="I26" s="8">
        <v>10000</v>
      </c>
      <c r="J26" s="8">
        <v>10000</v>
      </c>
      <c r="K26" s="8">
        <v>10000</v>
      </c>
      <c r="L26" s="8">
        <v>10000</v>
      </c>
      <c r="M26" s="8">
        <v>10000</v>
      </c>
    </row>
    <row r="27" spans="1:13" x14ac:dyDescent="0.4">
      <c r="A27" s="13"/>
      <c r="B27" s="9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4">
      <c r="A28" s="13" t="s">
        <v>31</v>
      </c>
      <c r="B28" s="9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4">
      <c r="A29" s="15" t="s">
        <v>30</v>
      </c>
      <c r="B29" s="16">
        <v>30000</v>
      </c>
      <c r="C29" s="17">
        <v>30000</v>
      </c>
      <c r="D29" s="17">
        <v>30000</v>
      </c>
      <c r="E29" s="17">
        <v>30000</v>
      </c>
      <c r="F29" s="17">
        <v>30000</v>
      </c>
      <c r="G29" s="17">
        <v>30000</v>
      </c>
      <c r="H29" s="17">
        <v>30000</v>
      </c>
      <c r="I29" s="17">
        <v>30000</v>
      </c>
      <c r="J29" s="17">
        <v>30000</v>
      </c>
      <c r="K29" s="17">
        <v>30000</v>
      </c>
      <c r="L29" s="17">
        <v>30000</v>
      </c>
      <c r="M29" s="17">
        <v>30000</v>
      </c>
    </row>
    <row r="30" spans="1:13" x14ac:dyDescent="0.4">
      <c r="A30" s="13" t="s">
        <v>29</v>
      </c>
      <c r="B30" s="9">
        <v>15000</v>
      </c>
      <c r="C30" s="8">
        <v>15000</v>
      </c>
      <c r="D30" s="8">
        <v>15000</v>
      </c>
      <c r="E30" s="8">
        <v>15000</v>
      </c>
      <c r="F30" s="8">
        <v>15000</v>
      </c>
      <c r="G30" s="8">
        <v>15000</v>
      </c>
      <c r="H30" s="8">
        <v>15000</v>
      </c>
      <c r="I30" s="8">
        <v>15000</v>
      </c>
      <c r="J30" s="8">
        <v>15000</v>
      </c>
      <c r="K30" s="8">
        <v>15000</v>
      </c>
      <c r="L30" s="8">
        <v>15000</v>
      </c>
      <c r="M30" s="8">
        <v>15000</v>
      </c>
    </row>
    <row r="31" spans="1:13" x14ac:dyDescent="0.4">
      <c r="A31" s="13"/>
      <c r="B31" s="9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4">
      <c r="A32" s="13" t="s">
        <v>28</v>
      </c>
      <c r="B32" s="9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4">
      <c r="A33" s="15" t="s">
        <v>27</v>
      </c>
      <c r="B33" s="16">
        <v>20000</v>
      </c>
      <c r="C33" s="17">
        <v>20000</v>
      </c>
      <c r="D33" s="17">
        <v>20000</v>
      </c>
      <c r="E33" s="17">
        <v>20000</v>
      </c>
      <c r="F33" s="17">
        <v>20000</v>
      </c>
      <c r="G33" s="17">
        <v>20000</v>
      </c>
      <c r="H33" s="17">
        <v>20000</v>
      </c>
      <c r="I33" s="17">
        <v>20000</v>
      </c>
      <c r="J33" s="17">
        <v>20000</v>
      </c>
      <c r="K33" s="17">
        <v>20000</v>
      </c>
      <c r="L33" s="17">
        <v>20000</v>
      </c>
      <c r="M33" s="17">
        <v>20000</v>
      </c>
    </row>
    <row r="34" spans="1:13" x14ac:dyDescent="0.4">
      <c r="A34" s="13" t="s">
        <v>26</v>
      </c>
      <c r="B34" s="9">
        <v>2600</v>
      </c>
      <c r="C34" s="8">
        <v>2600</v>
      </c>
      <c r="D34" s="8">
        <v>2600</v>
      </c>
      <c r="E34" s="8">
        <v>2600</v>
      </c>
      <c r="F34" s="8">
        <v>2600</v>
      </c>
      <c r="G34" s="8">
        <v>2600</v>
      </c>
      <c r="H34" s="8">
        <v>2600</v>
      </c>
      <c r="I34" s="8">
        <v>2600</v>
      </c>
      <c r="J34" s="8">
        <v>2600</v>
      </c>
      <c r="K34" s="8">
        <v>2600</v>
      </c>
      <c r="L34" s="8">
        <v>2600</v>
      </c>
      <c r="M34" s="8">
        <v>2600</v>
      </c>
    </row>
    <row r="35" spans="1:13" x14ac:dyDescent="0.4">
      <c r="A35" s="15" t="s">
        <v>25</v>
      </c>
      <c r="B35" s="16">
        <v>3000</v>
      </c>
      <c r="C35" s="17">
        <v>3000</v>
      </c>
      <c r="D35" s="17">
        <v>3000</v>
      </c>
      <c r="E35" s="17">
        <v>3000</v>
      </c>
      <c r="F35" s="17">
        <v>3000</v>
      </c>
      <c r="G35" s="17">
        <v>3000</v>
      </c>
      <c r="H35" s="17">
        <v>3000</v>
      </c>
      <c r="I35" s="17">
        <v>3000</v>
      </c>
      <c r="J35" s="17">
        <v>3000</v>
      </c>
      <c r="K35" s="17">
        <v>3000</v>
      </c>
      <c r="L35" s="17">
        <v>3000</v>
      </c>
      <c r="M35" s="17">
        <v>3000</v>
      </c>
    </row>
    <row r="36" spans="1:13" x14ac:dyDescent="0.4">
      <c r="A36" s="13"/>
      <c r="B36" s="9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4">
      <c r="A37" s="13" t="s">
        <v>24</v>
      </c>
      <c r="B37" s="9">
        <v>40000</v>
      </c>
      <c r="C37" s="8">
        <v>40000</v>
      </c>
      <c r="D37" s="8">
        <v>40000</v>
      </c>
      <c r="E37" s="8">
        <v>40000</v>
      </c>
      <c r="F37" s="8">
        <v>40000</v>
      </c>
      <c r="G37" s="8">
        <v>40000</v>
      </c>
      <c r="H37" s="8">
        <v>40000</v>
      </c>
      <c r="I37" s="8">
        <v>40000</v>
      </c>
      <c r="J37" s="8">
        <v>40000</v>
      </c>
      <c r="K37" s="8">
        <v>40000</v>
      </c>
      <c r="L37" s="8">
        <v>40000</v>
      </c>
      <c r="M37" s="8">
        <v>40000</v>
      </c>
    </row>
    <row r="38" spans="1:13" x14ac:dyDescent="0.4">
      <c r="A38" s="13"/>
      <c r="B38" s="9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4">
      <c r="A39" s="13" t="s">
        <v>23</v>
      </c>
      <c r="B39" s="9">
        <v>10000</v>
      </c>
      <c r="C39" s="8">
        <v>10000</v>
      </c>
      <c r="D39" s="8">
        <v>10000</v>
      </c>
      <c r="E39" s="8">
        <v>10000</v>
      </c>
      <c r="F39" s="8">
        <v>10000</v>
      </c>
      <c r="G39" s="8">
        <v>10000</v>
      </c>
      <c r="H39" s="8">
        <v>10000</v>
      </c>
      <c r="I39" s="8">
        <v>10000</v>
      </c>
      <c r="J39" s="8">
        <v>10000</v>
      </c>
      <c r="K39" s="8">
        <v>10000</v>
      </c>
      <c r="L39" s="8">
        <v>10000</v>
      </c>
      <c r="M39" s="8">
        <v>10000</v>
      </c>
    </row>
    <row r="40" spans="1:13" x14ac:dyDescent="0.4">
      <c r="A40" s="13"/>
      <c r="B40" s="9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4">
      <c r="A41" s="13" t="s">
        <v>22</v>
      </c>
      <c r="B41" s="9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4">
      <c r="A42" s="15" t="s">
        <v>21</v>
      </c>
      <c r="B42" s="16">
        <v>11000</v>
      </c>
      <c r="C42" s="17">
        <v>11000</v>
      </c>
      <c r="D42" s="17">
        <v>11000</v>
      </c>
      <c r="E42" s="17">
        <v>11000</v>
      </c>
      <c r="F42" s="17">
        <v>11000</v>
      </c>
      <c r="G42" s="17">
        <v>11000</v>
      </c>
      <c r="H42" s="17">
        <v>20000</v>
      </c>
      <c r="I42" s="17">
        <v>20000</v>
      </c>
      <c r="J42" s="17">
        <v>20000</v>
      </c>
      <c r="K42" s="17">
        <v>20000</v>
      </c>
      <c r="L42" s="17">
        <v>20000</v>
      </c>
      <c r="M42" s="17">
        <v>20000</v>
      </c>
    </row>
    <row r="43" spans="1:13" x14ac:dyDescent="0.4">
      <c r="A43" s="13" t="s">
        <v>20</v>
      </c>
      <c r="B43" s="9">
        <v>2000</v>
      </c>
      <c r="C43" s="8">
        <v>2000</v>
      </c>
      <c r="D43" s="8">
        <v>2000</v>
      </c>
      <c r="E43" s="8">
        <v>2000</v>
      </c>
      <c r="F43" s="8">
        <v>2000</v>
      </c>
      <c r="G43" s="8">
        <v>2000</v>
      </c>
      <c r="H43" s="8">
        <v>2000</v>
      </c>
      <c r="I43" s="8">
        <v>2000</v>
      </c>
      <c r="J43" s="8">
        <v>2000</v>
      </c>
      <c r="K43" s="8">
        <v>2000</v>
      </c>
      <c r="L43" s="8">
        <v>2000</v>
      </c>
      <c r="M43" s="8">
        <v>2000</v>
      </c>
    </row>
    <row r="44" spans="1:13" x14ac:dyDescent="0.4">
      <c r="A44" s="13"/>
      <c r="B44" s="9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4">
      <c r="A45" s="13" t="s">
        <v>19</v>
      </c>
      <c r="B45" s="9">
        <v>4100</v>
      </c>
      <c r="C45" s="8">
        <v>4100</v>
      </c>
      <c r="D45" s="8">
        <v>4100</v>
      </c>
      <c r="E45" s="8">
        <v>4100</v>
      </c>
      <c r="F45" s="8">
        <v>4100</v>
      </c>
      <c r="G45" s="8">
        <v>4100</v>
      </c>
      <c r="H45" s="8">
        <v>4100</v>
      </c>
      <c r="I45" s="8">
        <v>4100</v>
      </c>
      <c r="J45" s="8">
        <v>4100</v>
      </c>
      <c r="K45" s="8">
        <v>4100</v>
      </c>
      <c r="L45" s="8">
        <v>4100</v>
      </c>
      <c r="M45" s="8">
        <v>4100</v>
      </c>
    </row>
    <row r="46" spans="1:13" x14ac:dyDescent="0.4">
      <c r="A46" s="13"/>
      <c r="B46" s="9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4">
      <c r="A47" s="13" t="s">
        <v>18</v>
      </c>
      <c r="B47" s="9"/>
      <c r="C47" s="8">
        <v>39600</v>
      </c>
      <c r="D47" s="8"/>
      <c r="E47" s="8"/>
      <c r="F47" s="8"/>
      <c r="G47" s="8"/>
      <c r="H47" s="8"/>
      <c r="I47" s="8">
        <v>104500</v>
      </c>
      <c r="J47" s="8"/>
      <c r="K47" s="8"/>
      <c r="L47" s="8"/>
      <c r="M47" s="8"/>
    </row>
    <row r="48" spans="1:13" x14ac:dyDescent="0.4">
      <c r="A48" s="13"/>
      <c r="B48" s="9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4">
      <c r="A49" s="13" t="s">
        <v>17</v>
      </c>
      <c r="B49" s="9">
        <v>10000</v>
      </c>
      <c r="C49" s="8">
        <v>10000</v>
      </c>
      <c r="D49" s="8">
        <v>10000</v>
      </c>
      <c r="E49" s="8">
        <v>10000</v>
      </c>
      <c r="F49" s="8">
        <v>10000</v>
      </c>
      <c r="G49" s="8">
        <v>10000</v>
      </c>
      <c r="H49" s="8">
        <v>10000</v>
      </c>
      <c r="I49" s="8">
        <v>10000</v>
      </c>
      <c r="J49" s="8">
        <v>10000</v>
      </c>
      <c r="K49" s="8">
        <v>10000</v>
      </c>
      <c r="L49" s="8">
        <v>10000</v>
      </c>
      <c r="M49" s="8">
        <v>10000</v>
      </c>
    </row>
    <row r="50" spans="1:13" x14ac:dyDescent="0.4">
      <c r="A50" s="13"/>
      <c r="B50" s="9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x14ac:dyDescent="0.4">
      <c r="A51" s="13" t="s">
        <v>16</v>
      </c>
      <c r="B51" s="9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x14ac:dyDescent="0.4">
      <c r="A52" s="15" t="s">
        <v>15</v>
      </c>
      <c r="B52" s="16">
        <v>12000</v>
      </c>
      <c r="C52" s="17">
        <v>12000</v>
      </c>
      <c r="D52" s="17">
        <v>12000</v>
      </c>
      <c r="E52" s="17">
        <v>12000</v>
      </c>
      <c r="F52" s="17">
        <v>12000</v>
      </c>
      <c r="G52" s="17">
        <v>12000</v>
      </c>
      <c r="H52" s="17">
        <v>12000</v>
      </c>
      <c r="I52" s="17">
        <v>12000</v>
      </c>
      <c r="J52" s="17">
        <v>12000</v>
      </c>
      <c r="K52" s="17">
        <v>12000</v>
      </c>
      <c r="L52" s="17">
        <v>12000</v>
      </c>
      <c r="M52" s="17">
        <v>12000</v>
      </c>
    </row>
    <row r="53" spans="1:13" x14ac:dyDescent="0.4">
      <c r="A53" s="13" t="s">
        <v>14</v>
      </c>
      <c r="B53" s="9">
        <v>2000</v>
      </c>
      <c r="C53" s="8">
        <v>2000</v>
      </c>
      <c r="D53" s="8">
        <v>2000</v>
      </c>
      <c r="E53" s="8">
        <v>2000</v>
      </c>
      <c r="F53" s="8">
        <v>2000</v>
      </c>
      <c r="G53" s="8">
        <v>2000</v>
      </c>
      <c r="H53" s="8">
        <v>2000</v>
      </c>
      <c r="I53" s="8">
        <v>2000</v>
      </c>
      <c r="J53" s="8">
        <v>2000</v>
      </c>
      <c r="K53" s="8">
        <v>2000</v>
      </c>
      <c r="L53" s="8">
        <v>2000</v>
      </c>
      <c r="M53" s="8">
        <v>2000</v>
      </c>
    </row>
    <row r="54" spans="1:13" x14ac:dyDescent="0.4">
      <c r="A54" s="13"/>
      <c r="B54" s="9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x14ac:dyDescent="0.4">
      <c r="A55" s="13" t="s">
        <v>13</v>
      </c>
      <c r="B55" s="9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 x14ac:dyDescent="0.4">
      <c r="A56" s="15" t="s">
        <v>12</v>
      </c>
      <c r="B56" s="16">
        <v>70000</v>
      </c>
      <c r="C56" s="17">
        <v>70000</v>
      </c>
      <c r="D56" s="17">
        <v>70000</v>
      </c>
      <c r="E56" s="17">
        <v>70000</v>
      </c>
      <c r="F56" s="17">
        <v>70000</v>
      </c>
      <c r="G56" s="17">
        <v>70000</v>
      </c>
      <c r="H56" s="17">
        <v>70000</v>
      </c>
      <c r="I56" s="17">
        <v>70000</v>
      </c>
      <c r="J56" s="17">
        <v>70000</v>
      </c>
      <c r="K56" s="17">
        <v>70000</v>
      </c>
      <c r="L56" s="17">
        <v>70000</v>
      </c>
      <c r="M56" s="17">
        <v>70000</v>
      </c>
    </row>
    <row r="57" spans="1:13" x14ac:dyDescent="0.4">
      <c r="A57" s="13" t="s">
        <v>11</v>
      </c>
      <c r="B57" s="9">
        <v>95000</v>
      </c>
      <c r="C57" s="8">
        <v>95000</v>
      </c>
      <c r="D57" s="8">
        <v>95000</v>
      </c>
      <c r="E57" s="8">
        <v>95000</v>
      </c>
      <c r="F57" s="8">
        <v>95000</v>
      </c>
      <c r="G57" s="8">
        <v>95000</v>
      </c>
      <c r="H57" s="8">
        <v>95000</v>
      </c>
      <c r="I57" s="8">
        <v>95000</v>
      </c>
      <c r="J57" s="8">
        <v>95000</v>
      </c>
      <c r="K57" s="8">
        <v>95000</v>
      </c>
      <c r="L57" s="8">
        <v>95000</v>
      </c>
      <c r="M57" s="8">
        <v>95000</v>
      </c>
    </row>
    <row r="58" spans="1:13" x14ac:dyDescent="0.4">
      <c r="A58" s="15" t="s">
        <v>10</v>
      </c>
      <c r="B58" s="16">
        <v>93500</v>
      </c>
      <c r="C58" s="17">
        <v>93500</v>
      </c>
      <c r="D58" s="17">
        <v>93500</v>
      </c>
      <c r="E58" s="17">
        <v>93500</v>
      </c>
      <c r="F58" s="17">
        <v>93500</v>
      </c>
      <c r="G58" s="17">
        <v>93500</v>
      </c>
      <c r="H58" s="17">
        <v>93500</v>
      </c>
      <c r="I58" s="17">
        <v>93500</v>
      </c>
      <c r="J58" s="17">
        <v>93500</v>
      </c>
      <c r="K58" s="17">
        <v>93500</v>
      </c>
      <c r="L58" s="17">
        <v>93500</v>
      </c>
      <c r="M58" s="17">
        <v>93500</v>
      </c>
    </row>
    <row r="59" spans="1:13" x14ac:dyDescent="0.4">
      <c r="A59" s="13"/>
      <c r="B59" s="9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x14ac:dyDescent="0.4">
      <c r="A60" s="13" t="s">
        <v>9</v>
      </c>
      <c r="B60" s="9"/>
      <c r="C60" s="8"/>
      <c r="D60" s="8"/>
      <c r="E60" s="8"/>
      <c r="F60" s="8"/>
      <c r="G60" s="8"/>
      <c r="H60" s="8">
        <v>20000</v>
      </c>
      <c r="I60" s="8"/>
      <c r="J60" s="8"/>
      <c r="K60" s="8"/>
      <c r="L60" s="8"/>
      <c r="M60" s="8">
        <v>1066000</v>
      </c>
    </row>
    <row r="61" spans="1:13" x14ac:dyDescent="0.4">
      <c r="A61" s="13"/>
      <c r="B61" s="9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 x14ac:dyDescent="0.4">
      <c r="A62" s="13" t="s">
        <v>8</v>
      </c>
      <c r="B62" s="9">
        <v>2000</v>
      </c>
      <c r="C62" s="8">
        <v>2000</v>
      </c>
      <c r="D62" s="8">
        <v>2000</v>
      </c>
      <c r="E62" s="8">
        <v>2000</v>
      </c>
      <c r="F62" s="8">
        <v>2000</v>
      </c>
      <c r="G62" s="8">
        <v>2000</v>
      </c>
      <c r="H62" s="8">
        <v>2000</v>
      </c>
      <c r="I62" s="8">
        <v>2000</v>
      </c>
      <c r="J62" s="8">
        <v>2000</v>
      </c>
      <c r="K62" s="8">
        <v>2000</v>
      </c>
      <c r="L62" s="8">
        <v>2000</v>
      </c>
      <c r="M62" s="8">
        <v>2000</v>
      </c>
    </row>
    <row r="63" spans="1:13" x14ac:dyDescent="0.4">
      <c r="A63" s="13"/>
      <c r="B63" s="9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x14ac:dyDescent="0.4">
      <c r="A64" s="13" t="s">
        <v>7</v>
      </c>
      <c r="B64" s="9"/>
      <c r="C64" s="8"/>
      <c r="D64" s="8">
        <v>65000</v>
      </c>
      <c r="E64" s="8"/>
      <c r="F64" s="8"/>
      <c r="G64" s="8"/>
      <c r="H64" s="8"/>
      <c r="I64" s="8"/>
      <c r="J64" s="8"/>
      <c r="K64" s="8"/>
      <c r="L64" s="8"/>
      <c r="M64" s="8"/>
    </row>
    <row r="65" spans="1:14" x14ac:dyDescent="0.4">
      <c r="A65" s="13"/>
      <c r="B65" s="9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4" x14ac:dyDescent="0.4">
      <c r="A66" s="13" t="s">
        <v>6</v>
      </c>
      <c r="B66" s="9">
        <v>30000</v>
      </c>
      <c r="C66" s="8">
        <v>30000</v>
      </c>
      <c r="D66" s="8">
        <v>30000</v>
      </c>
      <c r="E66" s="8">
        <v>30000</v>
      </c>
      <c r="F66" s="8">
        <v>30000</v>
      </c>
      <c r="G66" s="8">
        <v>30000</v>
      </c>
      <c r="H66" s="8">
        <v>30000</v>
      </c>
      <c r="I66" s="8">
        <v>30000</v>
      </c>
      <c r="J66" s="8">
        <v>30000</v>
      </c>
      <c r="K66" s="8">
        <v>30000</v>
      </c>
      <c r="L66" s="8">
        <v>30000</v>
      </c>
      <c r="M66" s="8">
        <v>30000</v>
      </c>
    </row>
    <row r="67" spans="1:14" x14ac:dyDescent="0.4">
      <c r="A67" s="13"/>
      <c r="B67" s="9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4" x14ac:dyDescent="0.4">
      <c r="A68" s="13" t="s">
        <v>5</v>
      </c>
      <c r="B68" s="9">
        <v>13666</v>
      </c>
      <c r="C68" s="8">
        <v>13666</v>
      </c>
      <c r="D68" s="8">
        <v>13666</v>
      </c>
      <c r="E68" s="8">
        <v>13666</v>
      </c>
      <c r="F68" s="8">
        <v>13666</v>
      </c>
      <c r="G68" s="8">
        <v>13666</v>
      </c>
      <c r="H68" s="8">
        <v>13666</v>
      </c>
      <c r="I68" s="8">
        <v>13666</v>
      </c>
      <c r="J68" s="8">
        <v>13666</v>
      </c>
      <c r="K68" s="8">
        <v>13666</v>
      </c>
      <c r="L68" s="8">
        <v>13666</v>
      </c>
      <c r="M68" s="8">
        <v>13666</v>
      </c>
    </row>
    <row r="69" spans="1:14" x14ac:dyDescent="0.4">
      <c r="A69" s="13"/>
      <c r="B69" s="9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4" x14ac:dyDescent="0.4">
      <c r="A70" s="13" t="s">
        <v>4</v>
      </c>
      <c r="B70" s="9">
        <v>4000</v>
      </c>
      <c r="C70" s="8">
        <v>4000</v>
      </c>
      <c r="D70" s="8">
        <v>4000</v>
      </c>
      <c r="E70" s="8">
        <v>4000</v>
      </c>
      <c r="F70" s="8">
        <v>4000</v>
      </c>
      <c r="G70" s="8">
        <v>4000</v>
      </c>
      <c r="H70" s="8">
        <v>4000</v>
      </c>
      <c r="I70" s="8">
        <v>4000</v>
      </c>
      <c r="J70" s="8">
        <v>4000</v>
      </c>
      <c r="K70" s="8">
        <v>4000</v>
      </c>
      <c r="L70" s="8">
        <v>4000</v>
      </c>
      <c r="M70" s="8">
        <v>4000</v>
      </c>
    </row>
    <row r="71" spans="1:14" x14ac:dyDescent="0.4">
      <c r="A71" s="13"/>
      <c r="B71" s="9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4" ht="19.5" thickBot="1" x14ac:dyDescent="0.45">
      <c r="A72" s="13" t="s">
        <v>3</v>
      </c>
      <c r="B72" s="9">
        <v>10000</v>
      </c>
      <c r="C72" s="8">
        <v>10000</v>
      </c>
      <c r="D72" s="8">
        <v>10000</v>
      </c>
      <c r="E72" s="8">
        <v>10000</v>
      </c>
      <c r="F72" s="8">
        <v>10000</v>
      </c>
      <c r="G72" s="8">
        <v>10000</v>
      </c>
      <c r="H72" s="8">
        <v>10000</v>
      </c>
      <c r="I72" s="8">
        <v>10000</v>
      </c>
      <c r="J72" s="8">
        <v>10000</v>
      </c>
      <c r="K72" s="8">
        <v>10000</v>
      </c>
      <c r="L72" s="8">
        <v>10000</v>
      </c>
      <c r="M72" s="8">
        <v>10000</v>
      </c>
    </row>
    <row r="73" spans="1:14" ht="20.25" thickTop="1" thickBot="1" x14ac:dyDescent="0.45">
      <c r="A73" s="13"/>
      <c r="B73" s="9"/>
      <c r="C73" s="8"/>
      <c r="D73" s="8"/>
      <c r="E73" s="8"/>
      <c r="F73" s="8"/>
      <c r="G73" s="8"/>
      <c r="H73" s="8"/>
      <c r="I73" s="8"/>
      <c r="J73" s="8"/>
      <c r="K73" s="8"/>
      <c r="L73" s="8"/>
      <c r="M73" s="7"/>
      <c r="N73" s="10" t="s">
        <v>2</v>
      </c>
    </row>
    <row r="74" spans="1:14" ht="20.25" thickTop="1" thickBot="1" x14ac:dyDescent="0.45">
      <c r="A74" s="14" t="s">
        <v>1</v>
      </c>
      <c r="B74" s="5">
        <f t="shared" ref="B74:M74" si="3">SUM(B12:B72)</f>
        <v>1931866</v>
      </c>
      <c r="C74" s="4">
        <f t="shared" si="3"/>
        <v>1971466</v>
      </c>
      <c r="D74" s="4">
        <f t="shared" si="3"/>
        <v>1996866</v>
      </c>
      <c r="E74" s="4">
        <f t="shared" si="3"/>
        <v>1931866</v>
      </c>
      <c r="F74" s="4">
        <f t="shared" si="3"/>
        <v>1931866</v>
      </c>
      <c r="G74" s="4">
        <f t="shared" si="3"/>
        <v>1931866</v>
      </c>
      <c r="H74" s="4">
        <f t="shared" si="3"/>
        <v>1960866</v>
      </c>
      <c r="I74" s="4">
        <f t="shared" si="3"/>
        <v>2045366</v>
      </c>
      <c r="J74" s="4">
        <f t="shared" si="3"/>
        <v>2010866</v>
      </c>
      <c r="K74" s="4">
        <f t="shared" si="3"/>
        <v>1940866</v>
      </c>
      <c r="L74" s="4">
        <f t="shared" si="3"/>
        <v>1940866</v>
      </c>
      <c r="M74" s="3">
        <f t="shared" si="3"/>
        <v>3006866</v>
      </c>
      <c r="N74" s="2">
        <f>SUM(B74:M74)</f>
        <v>24601492</v>
      </c>
    </row>
    <row r="75" spans="1:14" ht="20.25" thickTop="1" thickBot="1" x14ac:dyDescent="0.45">
      <c r="A75" s="13"/>
      <c r="B75" s="9"/>
      <c r="C75" s="8"/>
      <c r="D75" s="8"/>
      <c r="E75" s="8"/>
      <c r="F75" s="8"/>
      <c r="G75" s="8"/>
      <c r="H75" s="8"/>
      <c r="I75" s="8"/>
      <c r="J75" s="8"/>
      <c r="K75" s="8"/>
      <c r="L75" s="8"/>
      <c r="M75" s="7"/>
      <c r="N75" s="6"/>
    </row>
    <row r="76" spans="1:14" ht="20.25" thickTop="1" thickBot="1" x14ac:dyDescent="0.45">
      <c r="A76" s="14" t="s">
        <v>0</v>
      </c>
      <c r="B76" s="5">
        <f t="shared" ref="B76:M76" si="4">B8-B74</f>
        <v>78134</v>
      </c>
      <c r="C76" s="4">
        <f t="shared" si="4"/>
        <v>38534</v>
      </c>
      <c r="D76" s="4">
        <f t="shared" si="4"/>
        <v>13134</v>
      </c>
      <c r="E76" s="4">
        <f t="shared" si="4"/>
        <v>78134</v>
      </c>
      <c r="F76" s="4">
        <f t="shared" si="4"/>
        <v>78134</v>
      </c>
      <c r="G76" s="4">
        <f t="shared" si="4"/>
        <v>78134</v>
      </c>
      <c r="H76" s="4">
        <f t="shared" si="4"/>
        <v>49134</v>
      </c>
      <c r="I76" s="4">
        <f t="shared" si="4"/>
        <v>-35366</v>
      </c>
      <c r="J76" s="4">
        <f t="shared" si="4"/>
        <v>-866</v>
      </c>
      <c r="K76" s="4">
        <f t="shared" si="4"/>
        <v>69134</v>
      </c>
      <c r="L76" s="4">
        <f t="shared" si="4"/>
        <v>69134</v>
      </c>
      <c r="M76" s="3">
        <f t="shared" si="4"/>
        <v>-996866</v>
      </c>
      <c r="N76" s="2">
        <f>SUM(B76:M76)</f>
        <v>-481492</v>
      </c>
    </row>
    <row r="77" spans="1:14" ht="19.5" thickTop="1" x14ac:dyDescent="0.4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4" x14ac:dyDescent="0.4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4" x14ac:dyDescent="0.4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4" x14ac:dyDescent="0.4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2:13" x14ac:dyDescent="0.4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2:13" x14ac:dyDescent="0.4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2:13" x14ac:dyDescent="0.4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2:13" x14ac:dyDescent="0.4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2:13" x14ac:dyDescent="0.4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2:13" x14ac:dyDescent="0.4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2:13" x14ac:dyDescent="0.4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2:13" x14ac:dyDescent="0.4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2:13" x14ac:dyDescent="0.4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2:13" x14ac:dyDescent="0.4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2:13" x14ac:dyDescent="0.4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2:13" x14ac:dyDescent="0.4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2:13" x14ac:dyDescent="0.4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2:13" x14ac:dyDescent="0.4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2:13" x14ac:dyDescent="0.4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2:13" x14ac:dyDescent="0.4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2:13" x14ac:dyDescent="0.4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2:13" x14ac:dyDescent="0.4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13" x14ac:dyDescent="0.4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2:13" x14ac:dyDescent="0.4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2:13" x14ac:dyDescent="0.4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2:13" x14ac:dyDescent="0.4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2:13" x14ac:dyDescent="0.4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2:13" x14ac:dyDescent="0.4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2:13" x14ac:dyDescent="0.4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2:13" x14ac:dyDescent="0.4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2:13" x14ac:dyDescent="0.4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2:13" x14ac:dyDescent="0.4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2:13" x14ac:dyDescent="0.4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2:13" x14ac:dyDescent="0.4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2:13" x14ac:dyDescent="0.4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2:13" x14ac:dyDescent="0.4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 x14ac:dyDescent="0.4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 x14ac:dyDescent="0.4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 x14ac:dyDescent="0.4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 x14ac:dyDescent="0.4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 x14ac:dyDescent="0.4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 x14ac:dyDescent="0.4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 x14ac:dyDescent="0.4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 x14ac:dyDescent="0.4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 x14ac:dyDescent="0.4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 x14ac:dyDescent="0.4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 x14ac:dyDescent="0.4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 x14ac:dyDescent="0.4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 x14ac:dyDescent="0.4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 x14ac:dyDescent="0.4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 x14ac:dyDescent="0.4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 x14ac:dyDescent="0.4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 x14ac:dyDescent="0.4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 x14ac:dyDescent="0.4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 x14ac:dyDescent="0.4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 x14ac:dyDescent="0.4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 x14ac:dyDescent="0.4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 x14ac:dyDescent="0.4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 x14ac:dyDescent="0.4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 x14ac:dyDescent="0.4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 x14ac:dyDescent="0.4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 x14ac:dyDescent="0.4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 x14ac:dyDescent="0.4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 x14ac:dyDescent="0.4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</sheetData>
  <phoneticPr fontId="1"/>
  <pageMargins left="0.7" right="0.7" top="0.75" bottom="0.75" header="0.3" footer="0.3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D4F8-F74B-4AAB-B83D-D9D5453890FE}">
  <sheetPr>
    <pageSetUpPr fitToPage="1"/>
  </sheetPr>
  <dimension ref="A1:N140"/>
  <sheetViews>
    <sheetView workbookViewId="0">
      <selection activeCell="C5" sqref="C5"/>
    </sheetView>
  </sheetViews>
  <sheetFormatPr defaultRowHeight="18.75" x14ac:dyDescent="0.4"/>
  <cols>
    <col min="1" max="1" width="29.25" style="11" bestFit="1" customWidth="1"/>
    <col min="2" max="13" width="11.375" bestFit="1" customWidth="1"/>
    <col min="14" max="15" width="11.125" bestFit="1" customWidth="1"/>
  </cols>
  <sheetData>
    <row r="1" spans="1:14" x14ac:dyDescent="0.4">
      <c r="A1" s="11" t="s">
        <v>62</v>
      </c>
    </row>
    <row r="3" spans="1:14" x14ac:dyDescent="0.4">
      <c r="A3" s="18"/>
      <c r="B3" s="19" t="s">
        <v>64</v>
      </c>
      <c r="C3" s="19" t="s">
        <v>65</v>
      </c>
      <c r="D3" s="19" t="s">
        <v>63</v>
      </c>
      <c r="E3" s="19" t="s">
        <v>59</v>
      </c>
      <c r="F3" s="19" t="s">
        <v>60</v>
      </c>
      <c r="G3" s="19" t="s">
        <v>61</v>
      </c>
      <c r="H3" s="19" t="s">
        <v>66</v>
      </c>
      <c r="I3" s="19" t="s">
        <v>67</v>
      </c>
      <c r="J3" s="19" t="s">
        <v>68</v>
      </c>
      <c r="K3" s="19" t="s">
        <v>69</v>
      </c>
      <c r="L3" s="19" t="s">
        <v>70</v>
      </c>
      <c r="M3" s="19" t="s">
        <v>71</v>
      </c>
      <c r="N3" s="12"/>
    </row>
    <row r="4" spans="1:14" x14ac:dyDescent="0.4">
      <c r="A4" s="13" t="s">
        <v>72</v>
      </c>
      <c r="B4" s="20">
        <v>55000000</v>
      </c>
      <c r="C4" s="20">
        <v>55000000</v>
      </c>
      <c r="D4" s="20">
        <v>55000000</v>
      </c>
      <c r="E4" s="20">
        <v>55000000</v>
      </c>
      <c r="F4" s="20">
        <v>55000000</v>
      </c>
      <c r="G4" s="20">
        <v>55000000</v>
      </c>
      <c r="H4" s="20">
        <v>55000000</v>
      </c>
      <c r="I4" s="20">
        <v>55000000</v>
      </c>
      <c r="J4" s="20">
        <v>55000000</v>
      </c>
      <c r="K4" s="20">
        <v>55000000</v>
      </c>
      <c r="L4" s="20">
        <v>55000000</v>
      </c>
      <c r="M4" s="20">
        <v>55000000</v>
      </c>
      <c r="N4" s="12"/>
    </row>
    <row r="5" spans="1:14" x14ac:dyDescent="0.4">
      <c r="A5" s="15" t="s">
        <v>48</v>
      </c>
      <c r="B5" s="16">
        <v>0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</row>
    <row r="6" spans="1:14" x14ac:dyDescent="0.4">
      <c r="A6" s="13" t="s">
        <v>46</v>
      </c>
      <c r="B6" s="9">
        <v>4600000</v>
      </c>
      <c r="C6" s="8">
        <v>4100000</v>
      </c>
      <c r="D6" s="8">
        <v>4100000</v>
      </c>
      <c r="E6" s="8">
        <v>4100000</v>
      </c>
      <c r="F6" s="8">
        <v>4100000</v>
      </c>
      <c r="G6" s="8">
        <v>4100000</v>
      </c>
      <c r="H6" s="8">
        <v>4100000</v>
      </c>
      <c r="I6" s="8">
        <v>4100000</v>
      </c>
      <c r="J6" s="8">
        <v>4100000</v>
      </c>
      <c r="K6" s="8">
        <v>4100000</v>
      </c>
      <c r="L6" s="8">
        <v>4100000</v>
      </c>
      <c r="M6" s="8">
        <v>3600000</v>
      </c>
    </row>
    <row r="7" spans="1:14" x14ac:dyDescent="0.4">
      <c r="A7" s="15" t="s">
        <v>73</v>
      </c>
      <c r="B7" s="16">
        <v>30000</v>
      </c>
      <c r="C7" s="17">
        <v>30000</v>
      </c>
      <c r="D7" s="17">
        <v>30000</v>
      </c>
      <c r="E7" s="17">
        <v>30000</v>
      </c>
      <c r="F7" s="17">
        <v>30000</v>
      </c>
      <c r="G7" s="17">
        <v>30000</v>
      </c>
      <c r="H7" s="17">
        <v>30000</v>
      </c>
      <c r="I7" s="17">
        <v>30000</v>
      </c>
      <c r="J7" s="17">
        <v>30000</v>
      </c>
      <c r="K7" s="17">
        <v>30000</v>
      </c>
      <c r="L7" s="17">
        <v>30000</v>
      </c>
      <c r="M7" s="17">
        <v>30000</v>
      </c>
    </row>
    <row r="8" spans="1:14" x14ac:dyDescent="0.4">
      <c r="A8" s="15" t="s">
        <v>74</v>
      </c>
      <c r="B8" s="16">
        <v>13000</v>
      </c>
      <c r="C8" s="17">
        <v>13000</v>
      </c>
      <c r="D8" s="17">
        <v>13000</v>
      </c>
      <c r="E8" s="17">
        <v>13000</v>
      </c>
      <c r="F8" s="17">
        <v>13000</v>
      </c>
      <c r="G8" s="17">
        <v>13000</v>
      </c>
      <c r="H8" s="17">
        <v>13000</v>
      </c>
      <c r="I8" s="17">
        <v>13000</v>
      </c>
      <c r="J8" s="17">
        <v>13000</v>
      </c>
      <c r="K8" s="17">
        <v>13000</v>
      </c>
      <c r="L8" s="17">
        <v>13000</v>
      </c>
      <c r="M8" s="17">
        <v>13000</v>
      </c>
    </row>
    <row r="9" spans="1:14" ht="19.5" thickBot="1" x14ac:dyDescent="0.45">
      <c r="A9" s="15" t="s">
        <v>75</v>
      </c>
      <c r="B9" s="16">
        <v>33000</v>
      </c>
      <c r="C9" s="17">
        <v>33000</v>
      </c>
      <c r="D9" s="17">
        <v>33000</v>
      </c>
      <c r="E9" s="17">
        <v>33000</v>
      </c>
      <c r="F9" s="17">
        <v>33000</v>
      </c>
      <c r="G9" s="17">
        <v>33000</v>
      </c>
      <c r="H9" s="17">
        <v>33000</v>
      </c>
      <c r="I9" s="17">
        <v>33000</v>
      </c>
      <c r="J9" s="17">
        <v>33000</v>
      </c>
      <c r="K9" s="17">
        <v>33000</v>
      </c>
      <c r="L9" s="17">
        <v>33000</v>
      </c>
      <c r="M9" s="17">
        <v>33000</v>
      </c>
    </row>
    <row r="10" spans="1:14" ht="20.25" thickTop="1" thickBot="1" x14ac:dyDescent="0.45">
      <c r="A10" s="13" t="s">
        <v>76</v>
      </c>
      <c r="B10" s="9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10" t="s">
        <v>2</v>
      </c>
    </row>
    <row r="11" spans="1:14" ht="20.25" thickTop="1" thickBot="1" x14ac:dyDescent="0.45">
      <c r="A11" s="14" t="s">
        <v>44</v>
      </c>
      <c r="B11" s="5">
        <f>SUM(B4:B10)</f>
        <v>59676000</v>
      </c>
      <c r="C11" s="4">
        <f>SUM(C4:C10)</f>
        <v>59176000</v>
      </c>
      <c r="D11" s="4">
        <f>SUM(D4:D10)</f>
        <v>59176000</v>
      </c>
      <c r="E11" s="4">
        <f t="shared" ref="E11:M11" si="0">SUM(E4:E10)</f>
        <v>59176000</v>
      </c>
      <c r="F11" s="4">
        <f t="shared" si="0"/>
        <v>59176000</v>
      </c>
      <c r="G11" s="4">
        <f t="shared" si="0"/>
        <v>59176000</v>
      </c>
      <c r="H11" s="4">
        <f t="shared" si="0"/>
        <v>59176000</v>
      </c>
      <c r="I11" s="4">
        <f t="shared" si="0"/>
        <v>59176000</v>
      </c>
      <c r="J11" s="4">
        <f t="shared" si="0"/>
        <v>59176000</v>
      </c>
      <c r="K11" s="4">
        <f t="shared" si="0"/>
        <v>59176000</v>
      </c>
      <c r="L11" s="4">
        <f t="shared" si="0"/>
        <v>59176000</v>
      </c>
      <c r="M11" s="4">
        <f t="shared" si="0"/>
        <v>58676000</v>
      </c>
      <c r="N11" s="2">
        <f>SUM(B11:M11)</f>
        <v>710112000</v>
      </c>
    </row>
    <row r="12" spans="1:14" ht="19.5" thickTop="1" x14ac:dyDescent="0.4">
      <c r="A12" s="13"/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4" x14ac:dyDescent="0.4">
      <c r="A13" s="13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4" x14ac:dyDescent="0.4">
      <c r="A14" s="13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4" x14ac:dyDescent="0.4">
      <c r="A15" s="13" t="s">
        <v>43</v>
      </c>
      <c r="B15" s="9">
        <f>B4*0.8</f>
        <v>44000000</v>
      </c>
      <c r="C15" s="9">
        <f t="shared" ref="C15:M15" si="1">C4*0.8</f>
        <v>44000000</v>
      </c>
      <c r="D15" s="9">
        <f t="shared" si="1"/>
        <v>44000000</v>
      </c>
      <c r="E15" s="9">
        <f t="shared" si="1"/>
        <v>44000000</v>
      </c>
      <c r="F15" s="9">
        <f t="shared" si="1"/>
        <v>44000000</v>
      </c>
      <c r="G15" s="9">
        <f t="shared" si="1"/>
        <v>44000000</v>
      </c>
      <c r="H15" s="9">
        <f t="shared" si="1"/>
        <v>44000000</v>
      </c>
      <c r="I15" s="9">
        <f t="shared" si="1"/>
        <v>44000000</v>
      </c>
      <c r="J15" s="9">
        <f t="shared" si="1"/>
        <v>44000000</v>
      </c>
      <c r="K15" s="9">
        <f t="shared" si="1"/>
        <v>44000000</v>
      </c>
      <c r="L15" s="9">
        <f t="shared" si="1"/>
        <v>44000000</v>
      </c>
      <c r="M15" s="9">
        <f t="shared" si="1"/>
        <v>44000000</v>
      </c>
    </row>
    <row r="16" spans="1:14" x14ac:dyDescent="0.4">
      <c r="A16" s="13" t="s">
        <v>77</v>
      </c>
      <c r="B16" s="9">
        <f>(B10+B9)*0.8</f>
        <v>26400</v>
      </c>
      <c r="C16" s="9">
        <f t="shared" ref="C16:M16" si="2">(C10+C9)*0.8</f>
        <v>26400</v>
      </c>
      <c r="D16" s="9">
        <f t="shared" si="2"/>
        <v>26400</v>
      </c>
      <c r="E16" s="9">
        <f t="shared" si="2"/>
        <v>26400</v>
      </c>
      <c r="F16" s="9">
        <f t="shared" si="2"/>
        <v>26400</v>
      </c>
      <c r="G16" s="9">
        <f t="shared" si="2"/>
        <v>26400</v>
      </c>
      <c r="H16" s="9">
        <f t="shared" si="2"/>
        <v>26400</v>
      </c>
      <c r="I16" s="9">
        <f t="shared" si="2"/>
        <v>26400</v>
      </c>
      <c r="J16" s="9">
        <f t="shared" si="2"/>
        <v>26400</v>
      </c>
      <c r="K16" s="9">
        <f t="shared" si="2"/>
        <v>26400</v>
      </c>
      <c r="L16" s="9">
        <f t="shared" si="2"/>
        <v>26400</v>
      </c>
      <c r="M16" s="9">
        <f t="shared" si="2"/>
        <v>26400</v>
      </c>
    </row>
    <row r="17" spans="1:13" x14ac:dyDescent="0.4">
      <c r="A17" s="13"/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4">
      <c r="A18" s="13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4">
      <c r="A19" s="13"/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4">
      <c r="A20" s="15" t="s">
        <v>42</v>
      </c>
      <c r="B20" s="16">
        <v>1700000</v>
      </c>
      <c r="C20" s="17">
        <v>1700000</v>
      </c>
      <c r="D20" s="17">
        <v>1700000</v>
      </c>
      <c r="E20" s="17">
        <v>1700000</v>
      </c>
      <c r="F20" s="17">
        <v>1700000</v>
      </c>
      <c r="G20" s="17">
        <v>1700000</v>
      </c>
      <c r="H20" s="17">
        <v>1700000</v>
      </c>
      <c r="I20" s="17">
        <v>1700000</v>
      </c>
      <c r="J20" s="17">
        <v>1700000</v>
      </c>
      <c r="K20" s="17">
        <v>1700000</v>
      </c>
      <c r="L20" s="17">
        <v>1700000</v>
      </c>
      <c r="M20" s="17">
        <v>1700000</v>
      </c>
    </row>
    <row r="21" spans="1:13" x14ac:dyDescent="0.4">
      <c r="A21" s="13" t="s">
        <v>41</v>
      </c>
      <c r="B21" s="9">
        <v>250000</v>
      </c>
      <c r="C21" s="8">
        <v>250000</v>
      </c>
      <c r="D21" s="8">
        <v>250000</v>
      </c>
      <c r="E21" s="8">
        <v>250000</v>
      </c>
      <c r="F21" s="8">
        <v>250000</v>
      </c>
      <c r="G21" s="8">
        <v>250000</v>
      </c>
      <c r="H21" s="8">
        <v>250000</v>
      </c>
      <c r="I21" s="8">
        <v>250000</v>
      </c>
      <c r="J21" s="8">
        <v>250000</v>
      </c>
      <c r="K21" s="8">
        <v>250000</v>
      </c>
      <c r="L21" s="8">
        <v>250000</v>
      </c>
      <c r="M21" s="8">
        <v>250000</v>
      </c>
    </row>
    <row r="22" spans="1:13" x14ac:dyDescent="0.4">
      <c r="A22" s="15" t="s">
        <v>78</v>
      </c>
      <c r="B22" s="16">
        <v>0</v>
      </c>
      <c r="C22" s="17">
        <v>0</v>
      </c>
      <c r="D22" s="17">
        <v>1500000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1500000</v>
      </c>
      <c r="K22" s="17">
        <v>0</v>
      </c>
      <c r="L22" s="17">
        <v>0</v>
      </c>
      <c r="M22" s="17">
        <v>0</v>
      </c>
    </row>
    <row r="23" spans="1:13" x14ac:dyDescent="0.4">
      <c r="A23" s="13" t="s">
        <v>79</v>
      </c>
      <c r="B23" s="9">
        <v>0</v>
      </c>
      <c r="C23" s="8">
        <v>0</v>
      </c>
      <c r="D23" s="8">
        <v>0</v>
      </c>
      <c r="E23" s="8">
        <v>150000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150000</v>
      </c>
      <c r="L23" s="8">
        <v>0</v>
      </c>
      <c r="M23" s="8">
        <v>0</v>
      </c>
    </row>
    <row r="24" spans="1:13" x14ac:dyDescent="0.4">
      <c r="A24" s="13"/>
      <c r="B24" s="9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4">
      <c r="A25" s="13" t="s">
        <v>38</v>
      </c>
      <c r="B25" s="9">
        <v>100000</v>
      </c>
      <c r="C25" s="8">
        <v>100000</v>
      </c>
      <c r="D25" s="8">
        <v>100000</v>
      </c>
      <c r="E25" s="8">
        <v>100000</v>
      </c>
      <c r="F25" s="8">
        <v>100000</v>
      </c>
      <c r="G25" s="8">
        <v>100000</v>
      </c>
      <c r="H25" s="8">
        <v>100000</v>
      </c>
      <c r="I25" s="8">
        <v>100000</v>
      </c>
      <c r="J25" s="8">
        <v>100000</v>
      </c>
      <c r="K25" s="8">
        <v>100000</v>
      </c>
      <c r="L25" s="8">
        <v>100000</v>
      </c>
      <c r="M25" s="8">
        <v>100000</v>
      </c>
    </row>
    <row r="26" spans="1:13" x14ac:dyDescent="0.4">
      <c r="A26" s="13" t="s">
        <v>32</v>
      </c>
      <c r="B26" s="9">
        <v>50000</v>
      </c>
      <c r="C26" s="8">
        <v>50000</v>
      </c>
      <c r="D26" s="8">
        <v>50000</v>
      </c>
      <c r="E26" s="8">
        <v>50000</v>
      </c>
      <c r="F26" s="8">
        <v>50000</v>
      </c>
      <c r="G26" s="8">
        <v>50000</v>
      </c>
      <c r="H26" s="8">
        <v>50000</v>
      </c>
      <c r="I26" s="8">
        <v>50000</v>
      </c>
      <c r="J26" s="8">
        <v>50000</v>
      </c>
      <c r="K26" s="8">
        <v>50000</v>
      </c>
      <c r="L26" s="8">
        <v>50000</v>
      </c>
      <c r="M26" s="8">
        <v>50000</v>
      </c>
    </row>
    <row r="27" spans="1:13" x14ac:dyDescent="0.4">
      <c r="A27" s="13" t="s">
        <v>80</v>
      </c>
      <c r="B27" s="9">
        <v>3000</v>
      </c>
      <c r="C27" s="8">
        <v>3000</v>
      </c>
      <c r="D27" s="9">
        <v>3000</v>
      </c>
      <c r="E27" s="8">
        <v>3000</v>
      </c>
      <c r="F27" s="9">
        <v>3000</v>
      </c>
      <c r="G27" s="8">
        <v>3000</v>
      </c>
      <c r="H27" s="9">
        <v>3000</v>
      </c>
      <c r="I27" s="8">
        <v>3000</v>
      </c>
      <c r="J27" s="9">
        <v>3000</v>
      </c>
      <c r="K27" s="8">
        <v>3000</v>
      </c>
      <c r="L27" s="9">
        <v>3000</v>
      </c>
      <c r="M27" s="8">
        <v>3000</v>
      </c>
    </row>
    <row r="28" spans="1:13" x14ac:dyDescent="0.4">
      <c r="A28" s="13" t="s">
        <v>31</v>
      </c>
      <c r="B28" s="9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4">
      <c r="A29" s="15" t="s">
        <v>30</v>
      </c>
      <c r="B29" s="16">
        <v>30000</v>
      </c>
      <c r="C29" s="17">
        <v>25000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</row>
    <row r="30" spans="1:13" x14ac:dyDescent="0.4">
      <c r="A30" s="13" t="s">
        <v>29</v>
      </c>
      <c r="B30" s="9">
        <v>15000</v>
      </c>
      <c r="C30" s="8">
        <v>15000</v>
      </c>
      <c r="D30" s="8">
        <v>10000</v>
      </c>
      <c r="E30" s="8">
        <v>10000</v>
      </c>
      <c r="F30" s="8">
        <v>10000</v>
      </c>
      <c r="G30" s="8">
        <v>10000</v>
      </c>
      <c r="H30" s="8">
        <v>10000</v>
      </c>
      <c r="I30" s="8">
        <v>10000</v>
      </c>
      <c r="J30" s="8">
        <v>10000</v>
      </c>
      <c r="K30" s="8">
        <v>10000</v>
      </c>
      <c r="L30" s="8">
        <v>10000</v>
      </c>
      <c r="M30" s="8">
        <v>10000</v>
      </c>
    </row>
    <row r="31" spans="1:13" x14ac:dyDescent="0.4">
      <c r="A31" s="13"/>
      <c r="B31" s="9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4">
      <c r="A32" s="13" t="s">
        <v>28</v>
      </c>
      <c r="B32" s="9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4">
      <c r="A33" s="15" t="s">
        <v>27</v>
      </c>
      <c r="B33" s="16">
        <v>20000</v>
      </c>
      <c r="C33" s="17">
        <v>20000</v>
      </c>
      <c r="D33" s="17">
        <v>20000</v>
      </c>
      <c r="E33" s="17">
        <v>20000</v>
      </c>
      <c r="F33" s="17">
        <v>20000</v>
      </c>
      <c r="G33" s="17">
        <v>20000</v>
      </c>
      <c r="H33" s="17">
        <v>20000</v>
      </c>
      <c r="I33" s="17">
        <v>20000</v>
      </c>
      <c r="J33" s="17">
        <v>20000</v>
      </c>
      <c r="K33" s="17">
        <v>20000</v>
      </c>
      <c r="L33" s="17">
        <v>20000</v>
      </c>
      <c r="M33" s="17">
        <v>20000</v>
      </c>
    </row>
    <row r="34" spans="1:13" x14ac:dyDescent="0.4">
      <c r="A34" s="13" t="s">
        <v>26</v>
      </c>
      <c r="B34" s="9">
        <v>2600</v>
      </c>
      <c r="C34" s="8">
        <v>2600</v>
      </c>
      <c r="D34" s="8">
        <v>2600</v>
      </c>
      <c r="E34" s="8">
        <v>2600</v>
      </c>
      <c r="F34" s="8">
        <v>2600</v>
      </c>
      <c r="G34" s="8">
        <v>2600</v>
      </c>
      <c r="H34" s="8">
        <v>2600</v>
      </c>
      <c r="I34" s="8">
        <v>2600</v>
      </c>
      <c r="J34" s="8">
        <v>2600</v>
      </c>
      <c r="K34" s="8">
        <v>2600</v>
      </c>
      <c r="L34" s="8">
        <v>2600</v>
      </c>
      <c r="M34" s="8">
        <v>2600</v>
      </c>
    </row>
    <row r="35" spans="1:13" x14ac:dyDescent="0.4">
      <c r="A35" s="15" t="s">
        <v>25</v>
      </c>
      <c r="B35" s="16">
        <v>3000</v>
      </c>
      <c r="C35" s="17">
        <v>3000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</row>
    <row r="36" spans="1:13" x14ac:dyDescent="0.4">
      <c r="A36" s="13"/>
      <c r="B36" s="9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4">
      <c r="A37" s="13" t="s">
        <v>24</v>
      </c>
      <c r="B37" s="9">
        <v>40000</v>
      </c>
      <c r="C37" s="8">
        <v>40000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</row>
    <row r="38" spans="1:13" x14ac:dyDescent="0.4">
      <c r="A38" s="13"/>
      <c r="B38" s="9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4">
      <c r="A39" s="13" t="s">
        <v>23</v>
      </c>
      <c r="B39" s="9">
        <v>10000</v>
      </c>
      <c r="C39" s="8">
        <v>10000</v>
      </c>
      <c r="D39" s="8">
        <v>10000</v>
      </c>
      <c r="E39" s="8">
        <v>10000</v>
      </c>
      <c r="F39" s="8">
        <v>10000</v>
      </c>
      <c r="G39" s="8">
        <v>10000</v>
      </c>
      <c r="H39" s="8">
        <v>10000</v>
      </c>
      <c r="I39" s="8">
        <v>10000</v>
      </c>
      <c r="J39" s="8">
        <v>10000</v>
      </c>
      <c r="K39" s="8">
        <v>10000</v>
      </c>
      <c r="L39" s="8">
        <v>10000</v>
      </c>
      <c r="M39" s="8">
        <v>10000</v>
      </c>
    </row>
    <row r="40" spans="1:13" x14ac:dyDescent="0.4">
      <c r="A40" s="13"/>
      <c r="B40" s="9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4">
      <c r="A41" s="13" t="s">
        <v>22</v>
      </c>
      <c r="B41" s="9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4">
      <c r="A42" s="15" t="s">
        <v>21</v>
      </c>
      <c r="B42" s="16">
        <v>11000</v>
      </c>
      <c r="C42" s="17">
        <v>11000</v>
      </c>
      <c r="D42" s="17">
        <v>11000</v>
      </c>
      <c r="E42" s="17">
        <v>11000</v>
      </c>
      <c r="F42" s="17">
        <v>11000</v>
      </c>
      <c r="G42" s="17">
        <v>11000</v>
      </c>
      <c r="H42" s="17">
        <v>20000</v>
      </c>
      <c r="I42" s="17">
        <v>20000</v>
      </c>
      <c r="J42" s="17">
        <v>20000</v>
      </c>
      <c r="K42" s="17">
        <v>20000</v>
      </c>
      <c r="L42" s="17">
        <v>20000</v>
      </c>
      <c r="M42" s="17">
        <v>20000</v>
      </c>
    </row>
    <row r="43" spans="1:13" x14ac:dyDescent="0.4">
      <c r="A43" s="13" t="s">
        <v>20</v>
      </c>
      <c r="B43" s="9">
        <v>2000</v>
      </c>
      <c r="C43" s="8">
        <v>2000</v>
      </c>
      <c r="D43" s="8">
        <v>2000</v>
      </c>
      <c r="E43" s="8">
        <v>2000</v>
      </c>
      <c r="F43" s="8">
        <v>2000</v>
      </c>
      <c r="G43" s="8">
        <v>2000</v>
      </c>
      <c r="H43" s="8">
        <v>2000</v>
      </c>
      <c r="I43" s="8">
        <v>2000</v>
      </c>
      <c r="J43" s="8">
        <v>2000</v>
      </c>
      <c r="K43" s="8">
        <v>2000</v>
      </c>
      <c r="L43" s="8">
        <v>2000</v>
      </c>
      <c r="M43" s="8">
        <v>2000</v>
      </c>
    </row>
    <row r="44" spans="1:13" x14ac:dyDescent="0.4">
      <c r="A44" s="13"/>
      <c r="B44" s="9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4">
      <c r="A45" s="13" t="s">
        <v>19</v>
      </c>
      <c r="B45" s="9">
        <v>4100</v>
      </c>
      <c r="C45" s="8">
        <v>4100</v>
      </c>
      <c r="D45" s="8">
        <v>4100</v>
      </c>
      <c r="E45" s="8">
        <v>4100</v>
      </c>
      <c r="F45" s="8">
        <v>4100</v>
      </c>
      <c r="G45" s="8">
        <v>4100</v>
      </c>
      <c r="H45" s="8">
        <v>4100</v>
      </c>
      <c r="I45" s="8">
        <v>4100</v>
      </c>
      <c r="J45" s="8">
        <v>4100</v>
      </c>
      <c r="K45" s="8">
        <v>4100</v>
      </c>
      <c r="L45" s="8">
        <v>4100</v>
      </c>
      <c r="M45" s="8">
        <v>4100</v>
      </c>
    </row>
    <row r="46" spans="1:13" x14ac:dyDescent="0.4">
      <c r="A46" s="13"/>
      <c r="B46" s="9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4">
      <c r="A47" s="13" t="s">
        <v>18</v>
      </c>
      <c r="B47" s="9"/>
      <c r="C47" s="8">
        <v>39600</v>
      </c>
      <c r="D47" s="8"/>
      <c r="E47" s="8"/>
      <c r="F47" s="8"/>
      <c r="G47" s="8"/>
      <c r="H47" s="8"/>
      <c r="I47" s="8">
        <v>104500</v>
      </c>
      <c r="J47" s="8"/>
      <c r="K47" s="8"/>
      <c r="L47" s="8"/>
      <c r="M47" s="8"/>
    </row>
    <row r="48" spans="1:13" x14ac:dyDescent="0.4">
      <c r="A48" s="13"/>
      <c r="B48" s="9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4">
      <c r="A49" s="13" t="s">
        <v>17</v>
      </c>
      <c r="B49" s="9">
        <v>10000</v>
      </c>
      <c r="C49" s="8">
        <v>10000</v>
      </c>
      <c r="D49" s="8">
        <v>10000</v>
      </c>
      <c r="E49" s="8">
        <v>10000</v>
      </c>
      <c r="F49" s="8">
        <v>10000</v>
      </c>
      <c r="G49" s="8">
        <v>10000</v>
      </c>
      <c r="H49" s="8">
        <v>10000</v>
      </c>
      <c r="I49" s="8">
        <v>10000</v>
      </c>
      <c r="J49" s="8">
        <v>10000</v>
      </c>
      <c r="K49" s="8">
        <v>10000</v>
      </c>
      <c r="L49" s="8">
        <v>10000</v>
      </c>
      <c r="M49" s="8">
        <v>10000</v>
      </c>
    </row>
    <row r="50" spans="1:13" x14ac:dyDescent="0.4">
      <c r="A50" s="13"/>
      <c r="B50" s="9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x14ac:dyDescent="0.4">
      <c r="A51" s="13" t="s">
        <v>16</v>
      </c>
      <c r="B51" s="9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x14ac:dyDescent="0.4">
      <c r="A52" s="15" t="s">
        <v>15</v>
      </c>
      <c r="B52" s="16">
        <v>12000</v>
      </c>
      <c r="C52" s="17">
        <v>12000</v>
      </c>
      <c r="D52" s="17">
        <v>12000</v>
      </c>
      <c r="E52" s="17">
        <v>12000</v>
      </c>
      <c r="F52" s="17">
        <v>12000</v>
      </c>
      <c r="G52" s="17">
        <v>12000</v>
      </c>
      <c r="H52" s="17">
        <v>12000</v>
      </c>
      <c r="I52" s="17">
        <v>12000</v>
      </c>
      <c r="J52" s="17">
        <v>12000</v>
      </c>
      <c r="K52" s="17">
        <v>12000</v>
      </c>
      <c r="L52" s="17">
        <v>12000</v>
      </c>
      <c r="M52" s="17">
        <v>12000</v>
      </c>
    </row>
    <row r="53" spans="1:13" x14ac:dyDescent="0.4">
      <c r="A53" s="13" t="s">
        <v>14</v>
      </c>
      <c r="B53" s="9">
        <v>2000</v>
      </c>
      <c r="C53" s="8">
        <v>2000</v>
      </c>
      <c r="D53" s="8">
        <v>2000</v>
      </c>
      <c r="E53" s="8">
        <v>2000</v>
      </c>
      <c r="F53" s="8">
        <v>2000</v>
      </c>
      <c r="G53" s="8">
        <v>2000</v>
      </c>
      <c r="H53" s="8">
        <v>2000</v>
      </c>
      <c r="I53" s="8">
        <v>2000</v>
      </c>
      <c r="J53" s="8">
        <v>2000</v>
      </c>
      <c r="K53" s="8">
        <v>2000</v>
      </c>
      <c r="L53" s="8">
        <v>2000</v>
      </c>
      <c r="M53" s="8">
        <v>2000</v>
      </c>
    </row>
    <row r="54" spans="1:13" x14ac:dyDescent="0.4">
      <c r="A54" s="13"/>
      <c r="B54" s="9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x14ac:dyDescent="0.4">
      <c r="A55" s="13" t="s">
        <v>13</v>
      </c>
      <c r="B55" s="9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 x14ac:dyDescent="0.4">
      <c r="A56" s="15" t="s">
        <v>12</v>
      </c>
      <c r="B56" s="16">
        <v>70000</v>
      </c>
      <c r="C56" s="17">
        <v>70000</v>
      </c>
      <c r="D56" s="17">
        <v>70000</v>
      </c>
      <c r="E56" s="17">
        <v>70000</v>
      </c>
      <c r="F56" s="17">
        <v>70000</v>
      </c>
      <c r="G56" s="17">
        <v>70000</v>
      </c>
      <c r="H56" s="17">
        <v>70000</v>
      </c>
      <c r="I56" s="17">
        <v>70000</v>
      </c>
      <c r="J56" s="17">
        <v>70000</v>
      </c>
      <c r="K56" s="17">
        <v>70000</v>
      </c>
      <c r="L56" s="17">
        <v>70000</v>
      </c>
      <c r="M56" s="17">
        <v>70000</v>
      </c>
    </row>
    <row r="57" spans="1:13" x14ac:dyDescent="0.4">
      <c r="A57" s="13" t="s">
        <v>11</v>
      </c>
      <c r="B57" s="9">
        <v>95000</v>
      </c>
      <c r="C57" s="8">
        <v>95000</v>
      </c>
      <c r="D57" s="8">
        <v>95000</v>
      </c>
      <c r="E57" s="8">
        <v>95000</v>
      </c>
      <c r="F57" s="8">
        <v>95000</v>
      </c>
      <c r="G57" s="8">
        <v>95000</v>
      </c>
      <c r="H57" s="8">
        <v>95000</v>
      </c>
      <c r="I57" s="8">
        <v>95000</v>
      </c>
      <c r="J57" s="8">
        <v>95000</v>
      </c>
      <c r="K57" s="8">
        <v>95000</v>
      </c>
      <c r="L57" s="8">
        <v>95000</v>
      </c>
      <c r="M57" s="8">
        <v>95000</v>
      </c>
    </row>
    <row r="58" spans="1:13" x14ac:dyDescent="0.4">
      <c r="A58" s="15" t="s">
        <v>10</v>
      </c>
      <c r="B58" s="16">
        <v>93500</v>
      </c>
      <c r="C58" s="17">
        <v>93500</v>
      </c>
      <c r="D58" s="17">
        <v>93500</v>
      </c>
      <c r="E58" s="17">
        <v>93500</v>
      </c>
      <c r="F58" s="17">
        <v>93500</v>
      </c>
      <c r="G58" s="17">
        <v>93500</v>
      </c>
      <c r="H58" s="17">
        <v>93500</v>
      </c>
      <c r="I58" s="17">
        <v>93500</v>
      </c>
      <c r="J58" s="17">
        <v>93500</v>
      </c>
      <c r="K58" s="17">
        <v>93500</v>
      </c>
      <c r="L58" s="17">
        <v>93500</v>
      </c>
      <c r="M58" s="17">
        <v>93500</v>
      </c>
    </row>
    <row r="59" spans="1:13" x14ac:dyDescent="0.4">
      <c r="A59" s="13"/>
      <c r="B59" s="9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x14ac:dyDescent="0.4">
      <c r="A60" s="13" t="s">
        <v>9</v>
      </c>
      <c r="B60" s="9"/>
      <c r="C60" s="8"/>
      <c r="D60" s="8"/>
      <c r="E60" s="8"/>
      <c r="F60" s="8"/>
      <c r="G60" s="8"/>
      <c r="H60" s="8">
        <v>20000</v>
      </c>
      <c r="I60" s="8"/>
      <c r="J60" s="8"/>
      <c r="K60" s="8"/>
      <c r="L60" s="8"/>
      <c r="M60" s="8">
        <v>1066000</v>
      </c>
    </row>
    <row r="61" spans="1:13" x14ac:dyDescent="0.4">
      <c r="A61" s="13"/>
      <c r="B61" s="9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 x14ac:dyDescent="0.4">
      <c r="A62" s="13" t="s">
        <v>8</v>
      </c>
      <c r="B62" s="9">
        <v>2000</v>
      </c>
      <c r="C62" s="8">
        <v>2000</v>
      </c>
      <c r="D62" s="8">
        <v>2000</v>
      </c>
      <c r="E62" s="8">
        <v>2000</v>
      </c>
      <c r="F62" s="8">
        <v>2000</v>
      </c>
      <c r="G62" s="8">
        <v>2000</v>
      </c>
      <c r="H62" s="8">
        <v>2000</v>
      </c>
      <c r="I62" s="8">
        <v>2000</v>
      </c>
      <c r="J62" s="8">
        <v>2000</v>
      </c>
      <c r="K62" s="8">
        <v>2000</v>
      </c>
      <c r="L62" s="8">
        <v>2000</v>
      </c>
      <c r="M62" s="8">
        <v>2000</v>
      </c>
    </row>
    <row r="63" spans="1:13" x14ac:dyDescent="0.4">
      <c r="A63" s="13"/>
      <c r="B63" s="9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x14ac:dyDescent="0.4">
      <c r="A64" s="13" t="s">
        <v>7</v>
      </c>
      <c r="B64" s="9"/>
      <c r="C64" s="8"/>
      <c r="D64" s="8">
        <v>65000</v>
      </c>
      <c r="E64" s="8"/>
      <c r="F64" s="8"/>
      <c r="G64" s="8"/>
      <c r="H64" s="8"/>
      <c r="I64" s="8"/>
      <c r="J64" s="8"/>
      <c r="K64" s="8"/>
      <c r="L64" s="8"/>
      <c r="M64" s="8"/>
    </row>
    <row r="65" spans="1:14" x14ac:dyDescent="0.4">
      <c r="A65" s="13"/>
      <c r="B65" s="9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4" x14ac:dyDescent="0.4">
      <c r="A66" s="13" t="s">
        <v>6</v>
      </c>
      <c r="B66" s="9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</row>
    <row r="67" spans="1:14" x14ac:dyDescent="0.4">
      <c r="A67" s="13"/>
      <c r="B67" s="9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4" x14ac:dyDescent="0.4">
      <c r="A68" s="13" t="s">
        <v>5</v>
      </c>
      <c r="B68" s="9">
        <v>13666</v>
      </c>
      <c r="C68" s="8">
        <v>13666</v>
      </c>
      <c r="D68" s="8">
        <v>13666</v>
      </c>
      <c r="E68" s="8">
        <v>13666</v>
      </c>
      <c r="F68" s="8">
        <v>13666</v>
      </c>
      <c r="G68" s="8">
        <v>13666</v>
      </c>
      <c r="H68" s="8">
        <v>13666</v>
      </c>
      <c r="I68" s="8">
        <v>13666</v>
      </c>
      <c r="J68" s="8">
        <v>13666</v>
      </c>
      <c r="K68" s="8">
        <v>13666</v>
      </c>
      <c r="L68" s="8">
        <v>13666</v>
      </c>
      <c r="M68" s="8">
        <v>13666</v>
      </c>
    </row>
    <row r="69" spans="1:14" x14ac:dyDescent="0.4">
      <c r="A69" s="13"/>
      <c r="B69" s="9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4" x14ac:dyDescent="0.4">
      <c r="A70" s="13" t="s">
        <v>4</v>
      </c>
      <c r="B70" s="9">
        <v>4000</v>
      </c>
      <c r="C70" s="8">
        <v>4000</v>
      </c>
      <c r="D70" s="8">
        <v>4000</v>
      </c>
      <c r="E70" s="8">
        <v>4000</v>
      </c>
      <c r="F70" s="8">
        <v>4000</v>
      </c>
      <c r="G70" s="8">
        <v>4000</v>
      </c>
      <c r="H70" s="8">
        <v>4000</v>
      </c>
      <c r="I70" s="8">
        <v>4000</v>
      </c>
      <c r="J70" s="8">
        <v>4000</v>
      </c>
      <c r="K70" s="8">
        <v>4000</v>
      </c>
      <c r="L70" s="8">
        <v>4000</v>
      </c>
      <c r="M70" s="8">
        <v>4000</v>
      </c>
    </row>
    <row r="71" spans="1:14" x14ac:dyDescent="0.4">
      <c r="A71" s="13"/>
      <c r="B71" s="9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4" ht="19.5" thickBot="1" x14ac:dyDescent="0.45">
      <c r="A72" s="13" t="s">
        <v>3</v>
      </c>
      <c r="B72" s="9">
        <v>10000</v>
      </c>
      <c r="C72" s="8">
        <v>10000</v>
      </c>
      <c r="D72" s="8">
        <v>10000</v>
      </c>
      <c r="E72" s="8">
        <v>10000</v>
      </c>
      <c r="F72" s="8">
        <v>10000</v>
      </c>
      <c r="G72" s="8">
        <v>10000</v>
      </c>
      <c r="H72" s="8">
        <v>10000</v>
      </c>
      <c r="I72" s="8">
        <v>10000</v>
      </c>
      <c r="J72" s="8">
        <v>10000</v>
      </c>
      <c r="K72" s="8">
        <v>10000</v>
      </c>
      <c r="L72" s="8">
        <v>10000</v>
      </c>
      <c r="M72" s="8">
        <v>10000</v>
      </c>
    </row>
    <row r="73" spans="1:14" ht="20.25" thickTop="1" thickBot="1" x14ac:dyDescent="0.45">
      <c r="A73" s="13"/>
      <c r="B73" s="9"/>
      <c r="C73" s="8"/>
      <c r="D73" s="8"/>
      <c r="E73" s="8"/>
      <c r="F73" s="8"/>
      <c r="G73" s="8"/>
      <c r="H73" s="8"/>
      <c r="I73" s="8"/>
      <c r="J73" s="8"/>
      <c r="K73" s="8"/>
      <c r="L73" s="8"/>
      <c r="M73" s="7"/>
      <c r="N73" s="10" t="s">
        <v>2</v>
      </c>
    </row>
    <row r="74" spans="1:14" ht="20.25" thickTop="1" thickBot="1" x14ac:dyDescent="0.45">
      <c r="A74" s="14" t="s">
        <v>1</v>
      </c>
      <c r="B74" s="5">
        <f t="shared" ref="B74:M74" si="3">SUM(B15:B72)</f>
        <v>46579266</v>
      </c>
      <c r="C74" s="4">
        <f t="shared" si="3"/>
        <v>46613866</v>
      </c>
      <c r="D74" s="4">
        <f t="shared" si="3"/>
        <v>48066266</v>
      </c>
      <c r="E74" s="4">
        <f t="shared" si="3"/>
        <v>46651266</v>
      </c>
      <c r="F74" s="4">
        <f t="shared" si="3"/>
        <v>46501266</v>
      </c>
      <c r="G74" s="4">
        <f t="shared" si="3"/>
        <v>46501266</v>
      </c>
      <c r="H74" s="4">
        <f t="shared" si="3"/>
        <v>46530266</v>
      </c>
      <c r="I74" s="4">
        <f t="shared" si="3"/>
        <v>46614766</v>
      </c>
      <c r="J74" s="4">
        <f t="shared" si="3"/>
        <v>48010266</v>
      </c>
      <c r="K74" s="4">
        <f t="shared" si="3"/>
        <v>46660266</v>
      </c>
      <c r="L74" s="4">
        <f t="shared" si="3"/>
        <v>46510266</v>
      </c>
      <c r="M74" s="3">
        <f t="shared" si="3"/>
        <v>47576266</v>
      </c>
      <c r="N74" s="2">
        <f>SUM(B74:M74)</f>
        <v>562815292</v>
      </c>
    </row>
    <row r="75" spans="1:14" ht="20.25" thickTop="1" thickBot="1" x14ac:dyDescent="0.45">
      <c r="A75" s="13"/>
      <c r="B75" s="9"/>
      <c r="C75" s="8"/>
      <c r="D75" s="8"/>
      <c r="E75" s="8"/>
      <c r="F75" s="8"/>
      <c r="G75" s="8"/>
      <c r="H75" s="8"/>
      <c r="I75" s="8"/>
      <c r="J75" s="8"/>
      <c r="K75" s="8"/>
      <c r="L75" s="8"/>
      <c r="M75" s="7"/>
      <c r="N75" s="6"/>
    </row>
    <row r="76" spans="1:14" ht="20.25" thickTop="1" thickBot="1" x14ac:dyDescent="0.45">
      <c r="A76" s="14" t="s">
        <v>0</v>
      </c>
      <c r="B76" s="5">
        <f t="shared" ref="B76:M76" si="4">B11-B74</f>
        <v>13096734</v>
      </c>
      <c r="C76" s="4">
        <f t="shared" si="4"/>
        <v>12562134</v>
      </c>
      <c r="D76" s="4">
        <f t="shared" si="4"/>
        <v>11109734</v>
      </c>
      <c r="E76" s="4">
        <f t="shared" si="4"/>
        <v>12524734</v>
      </c>
      <c r="F76" s="4">
        <f t="shared" si="4"/>
        <v>12674734</v>
      </c>
      <c r="G76" s="4">
        <f t="shared" si="4"/>
        <v>12674734</v>
      </c>
      <c r="H76" s="4">
        <f t="shared" si="4"/>
        <v>12645734</v>
      </c>
      <c r="I76" s="4">
        <f t="shared" si="4"/>
        <v>12561234</v>
      </c>
      <c r="J76" s="4">
        <f t="shared" si="4"/>
        <v>11165734</v>
      </c>
      <c r="K76" s="4">
        <f t="shared" si="4"/>
        <v>12515734</v>
      </c>
      <c r="L76" s="4">
        <f t="shared" si="4"/>
        <v>12665734</v>
      </c>
      <c r="M76" s="3">
        <f t="shared" si="4"/>
        <v>11099734</v>
      </c>
      <c r="N76" s="2">
        <f>SUM(B76:M76)</f>
        <v>147296708</v>
      </c>
    </row>
    <row r="77" spans="1:14" ht="19.5" thickTop="1" x14ac:dyDescent="0.4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4" x14ac:dyDescent="0.4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4" x14ac:dyDescent="0.4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4" x14ac:dyDescent="0.4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2:13" x14ac:dyDescent="0.4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2:13" x14ac:dyDescent="0.4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2:13" x14ac:dyDescent="0.4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2:13" x14ac:dyDescent="0.4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2:13" x14ac:dyDescent="0.4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2:13" x14ac:dyDescent="0.4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2:13" x14ac:dyDescent="0.4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2:13" x14ac:dyDescent="0.4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2:13" x14ac:dyDescent="0.4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2:13" x14ac:dyDescent="0.4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2:13" x14ac:dyDescent="0.4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2:13" x14ac:dyDescent="0.4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2:13" x14ac:dyDescent="0.4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2:13" x14ac:dyDescent="0.4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2:13" x14ac:dyDescent="0.4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2:13" x14ac:dyDescent="0.4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2:13" x14ac:dyDescent="0.4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2:13" x14ac:dyDescent="0.4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13" x14ac:dyDescent="0.4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2:13" x14ac:dyDescent="0.4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2:13" x14ac:dyDescent="0.4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2:13" x14ac:dyDescent="0.4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2:13" x14ac:dyDescent="0.4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2:13" x14ac:dyDescent="0.4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2:13" x14ac:dyDescent="0.4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2:13" x14ac:dyDescent="0.4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2:13" x14ac:dyDescent="0.4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2:13" x14ac:dyDescent="0.4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2:13" x14ac:dyDescent="0.4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2:13" x14ac:dyDescent="0.4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2:13" x14ac:dyDescent="0.4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2:13" x14ac:dyDescent="0.4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 x14ac:dyDescent="0.4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 x14ac:dyDescent="0.4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 x14ac:dyDescent="0.4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 x14ac:dyDescent="0.4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 x14ac:dyDescent="0.4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 x14ac:dyDescent="0.4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 x14ac:dyDescent="0.4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 x14ac:dyDescent="0.4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 x14ac:dyDescent="0.4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 x14ac:dyDescent="0.4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 x14ac:dyDescent="0.4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 x14ac:dyDescent="0.4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 x14ac:dyDescent="0.4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 x14ac:dyDescent="0.4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 x14ac:dyDescent="0.4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 x14ac:dyDescent="0.4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 x14ac:dyDescent="0.4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 x14ac:dyDescent="0.4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 x14ac:dyDescent="0.4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 x14ac:dyDescent="0.4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 x14ac:dyDescent="0.4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 x14ac:dyDescent="0.4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 x14ac:dyDescent="0.4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 x14ac:dyDescent="0.4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 x14ac:dyDescent="0.4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 x14ac:dyDescent="0.4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 x14ac:dyDescent="0.4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 x14ac:dyDescent="0.4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</sheetData>
  <phoneticPr fontId="1"/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事業所全体 R7.9~ (5人)</vt:lpstr>
      <vt:lpstr>事業所全体 R6.9~ (6人)</vt:lpstr>
      <vt:lpstr>事業所全体 R6.9~</vt:lpstr>
      <vt:lpstr>損益分岐 R6.9~</vt:lpstr>
      <vt:lpstr>Sheet1</vt:lpstr>
      <vt:lpstr>事業所全体</vt:lpstr>
      <vt:lpstr>Sheet1 (2)</vt:lpstr>
      <vt:lpstr>Sheet1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Basel10</dc:creator>
  <cp:lastModifiedBy>Basel10</cp:lastModifiedBy>
  <cp:lastPrinted>2022-02-15T09:49:05Z</cp:lastPrinted>
  <dcterms:created xsi:type="dcterms:W3CDTF">2021-10-09T07:05:01Z</dcterms:created>
  <dcterms:modified xsi:type="dcterms:W3CDTF">2025-07-03T04:40:00Z</dcterms:modified>
</cp:coreProperties>
</file>